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defaultThemeVersion="153222"/>
  <mc:AlternateContent xmlns:mc="http://schemas.openxmlformats.org/markup-compatibility/2006">
    <mc:Choice Requires="x15">
      <x15ac:absPath xmlns:x15ac="http://schemas.microsoft.com/office/spreadsheetml/2010/11/ac" url="https://polaris.nr.nato/itmrecinc1/CollaborationSpace/WP07/05.Acquisition/WP07 BOA+-RFQ-CO-115714-INTEG/RFQ Package for Release/"/>
    </mc:Choice>
  </mc:AlternateContent>
  <bookViews>
    <workbookView xWindow="0" yWindow="0" windowWidth="14370" windowHeight="5415" activeTab="5"/>
  </bookViews>
  <sheets>
    <sheet name="Instructions" sheetId="30" r:id="rId1"/>
    <sheet name="Offer Summary" sheetId="23" r:id="rId2"/>
    <sheet name="CLIN Summary-Spirals 0-1" sheetId="38" r:id="rId3"/>
    <sheet name="CLIN Summary-Spirals 2-5" sheetId="46" r:id="rId4"/>
    <sheet name="SSS (Task Order Based)" sheetId="44" r:id="rId5"/>
    <sheet name="SRS (Agile Implementation)" sheetId="48" r:id="rId6"/>
    <sheet name="Settings" sheetId="27" state="hidden" r:id="rId7"/>
  </sheets>
  <definedNames>
    <definedName name="_xlnm._FilterDatabase" localSheetId="2" hidden="1">'CLIN Summary-Spirals 0-1'!$G$1:$G$28</definedName>
    <definedName name="_xlnm._FilterDatabase" localSheetId="3" hidden="1">'CLIN Summary-Spirals 2-5'!#REF!</definedName>
    <definedName name="_xlnm._FilterDatabase" localSheetId="5" hidden="1">'SRS (Agile Implementation)'!$G$1</definedName>
    <definedName name="_xlnm._FilterDatabase" localSheetId="4" hidden="1">'SSS (Task Order Based)'!$A$1:$K$156</definedName>
    <definedName name="_Ref87035820" localSheetId="2">'CLIN Summary-Spirals 0-1'!$C$17</definedName>
    <definedName name="_Ref87035820" localSheetId="3">'CLIN Summary-Spirals 2-5'!#REF!</definedName>
    <definedName name="_xlcn.WorksheetConnection_Revisedbiddingsheets.xlsxCLIN1_Labour1" hidden="1">CLIN1_Labour</definedName>
    <definedName name="_xlcn.WorksheetConnection_Revisedbiddingsheets.xlsxCLIN2_Labour1" hidden="1">CLIN2_Labour</definedName>
    <definedName name="_xlcn.WorksheetConnection_Revisedbiddingsheets.xlsxCLIN2_Material1" hidden="1">CLIN2_Material</definedName>
    <definedName name="Clin_List">#REF!</definedName>
    <definedName name="_xlnm.Print_Area" localSheetId="2">'CLIN Summary-Spirals 0-1'!$B$1:$J$28</definedName>
    <definedName name="_xlnm.Print_Area" localSheetId="3">'CLIN Summary-Spirals 2-5'!#REF!</definedName>
    <definedName name="_xlnm.Print_Area" localSheetId="0">Instructions!$B$1:$C$6</definedName>
    <definedName name="_xlnm.Print_Area" localSheetId="1">'Offer Summary'!$B$3:$D$25</definedName>
    <definedName name="rngCurrencies">Settings!$A$2:$A$19</definedName>
    <definedName name="Tot_CS_Base" localSheetId="2">'CLIN Summary-Spirals 0-1'!#REF!</definedName>
    <definedName name="Tot_CS_Base" localSheetId="3">'CLIN Summary-Spirals 2-5'!#REF!</definedName>
    <definedName name="Tot_CS_Base">#REF!</definedName>
    <definedName name="Tot_CS_OptEval" localSheetId="2">'CLIN Summary-Spirals 0-1'!#REF!</definedName>
    <definedName name="Tot_CS_OptEval" localSheetId="3">'CLIN Summary-Spirals 2-5'!#REF!</definedName>
    <definedName name="Tot_CS_OptEval">#REF!</definedName>
    <definedName name="Tot_CS_OptNonEval" localSheetId="2">'CLIN Summary-Spirals 0-1'!#REF!</definedName>
    <definedName name="Tot_CS_OptNonEval" localSheetId="3">'CLIN Summary-Spirals 2-5'!#REF!</definedName>
    <definedName name="Tot_CS_OptNonEval">#REF!</definedName>
    <definedName name="Tot_Labour" localSheetId="2">#REF!</definedName>
    <definedName name="Tot_Labour" localSheetId="3">#REF!</definedName>
    <definedName name="Tot_Labour">#REF!</definedName>
    <definedName name="Tot_Material" localSheetId="2">#REF!</definedName>
    <definedName name="Tot_Material" localSheetId="3">#REF!</definedName>
    <definedName name="Tot_Material">#REF!</definedName>
    <definedName name="Tot_ODC" localSheetId="2">#REF!</definedName>
    <definedName name="Tot_ODC" localSheetId="3">#REF!</definedName>
    <definedName name="Tot_ODC">#REF!</definedName>
    <definedName name="Tot_OS_Base">'Offer Summary'!$D$15</definedName>
    <definedName name="Tot_OS_OptEval">'Offer Summary'!$D$25</definedName>
    <definedName name="Tot_OS_OptNonEval" localSheetId="3">'Offer Summary'!#REF!</definedName>
    <definedName name="Tot_OS_OptNonEval">'Offer Summary'!#REF!</definedName>
    <definedName name="Tot_Travel" localSheetId="2">#REF!</definedName>
    <definedName name="Tot_Travel" localSheetId="3">#REF!</definedName>
    <definedName name="Tot_Travel">#REF!</definedName>
    <definedName name="tryrtt" localSheetId="3">#REF!</definedName>
    <definedName name="tryrtt">#REF!</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CLIN2_Material-632f30ca-dacc-4b1e-988b-06f9c1fe7f1c" name="CLIN2_Material" connection="WorksheetConnection_Revised bidding sheets.xlsx!CLIN2_Material"/>
          <x15:modelTable id="CLIN2_Labour-267814c9-317e-4def-8aae-e0fa56cfae07" name="CLIN2_Labour" connection="WorksheetConnection_Revised bidding sheets.xlsx!CLIN2_Labour"/>
          <x15:modelTable id="CLIN1_Labour-528beabe-87aa-4578-8e04-bea7ed9f598b" name="CLIN1_Labour" connection="WorksheetConnection_Revised bidding sheets.xlsx!CLIN1_Labour"/>
        </x15:modelTables>
        <x15:modelRelationships>
          <x15:modelRelationship fromTable="CLIN1_Labour" fromColumn="Labour Category" toTable="CLIN2_Labour" toColumn="Labour Category"/>
        </x15:modelRelationships>
      </x15:dataModel>
    </ext>
  </extLst>
</workbook>
</file>

<file path=xl/calcChain.xml><?xml version="1.0" encoding="utf-8"?>
<calcChain xmlns="http://schemas.openxmlformats.org/spreadsheetml/2006/main">
  <c r="G124" i="46" l="1"/>
  <c r="G123" i="46"/>
  <c r="G162" i="46"/>
  <c r="G161" i="46"/>
  <c r="G211" i="46"/>
  <c r="G210" i="46"/>
  <c r="G260" i="46"/>
  <c r="G259" i="46"/>
  <c r="G292" i="46"/>
  <c r="G291" i="46"/>
  <c r="G336" i="46"/>
  <c r="G335" i="46"/>
  <c r="G334" i="46"/>
  <c r="G333" i="46"/>
  <c r="G332" i="46"/>
  <c r="G331" i="46"/>
  <c r="G67" i="46"/>
  <c r="G66" i="46"/>
  <c r="G65" i="46"/>
  <c r="G64" i="46"/>
  <c r="G63" i="46"/>
  <c r="G62" i="46"/>
  <c r="G68" i="38"/>
  <c r="G67" i="38"/>
  <c r="G115" i="38"/>
  <c r="G114" i="38"/>
  <c r="G162" i="38"/>
  <c r="G161" i="38"/>
  <c r="G200" i="38"/>
  <c r="G199" i="38"/>
  <c r="G229" i="38"/>
  <c r="G228" i="38"/>
  <c r="G220" i="38" l="1"/>
  <c r="H220" i="38" s="1"/>
  <c r="E220" i="38"/>
  <c r="G322" i="46"/>
  <c r="H322" i="46" s="1"/>
  <c r="G321" i="46"/>
  <c r="H321" i="46" s="1"/>
  <c r="G320" i="46"/>
  <c r="H320" i="46" s="1"/>
  <c r="E320" i="46"/>
  <c r="E321" i="46"/>
  <c r="E322" i="46"/>
  <c r="G207" i="38"/>
  <c r="G303" i="46"/>
  <c r="H303" i="46" s="1"/>
  <c r="G304" i="46"/>
  <c r="H304" i="46" s="1"/>
  <c r="G305" i="46"/>
  <c r="H305" i="46" s="1"/>
  <c r="G306" i="46"/>
  <c r="H306" i="46" s="1"/>
  <c r="G307" i="46"/>
  <c r="H307" i="46" s="1"/>
  <c r="G308" i="46"/>
  <c r="H308" i="46" s="1"/>
  <c r="E303" i="46"/>
  <c r="E304" i="46"/>
  <c r="E305" i="46"/>
  <c r="E306" i="46"/>
  <c r="E307" i="46"/>
  <c r="E308" i="46"/>
  <c r="G219" i="38"/>
  <c r="H219" i="38" s="1"/>
  <c r="G218" i="38"/>
  <c r="H218" i="38" s="1"/>
  <c r="E218" i="38"/>
  <c r="E219" i="38"/>
  <c r="G208" i="38"/>
  <c r="H208" i="38" s="1"/>
  <c r="G209" i="38"/>
  <c r="H209" i="38" s="1"/>
  <c r="E208" i="38"/>
  <c r="E209" i="38"/>
  <c r="C22" i="23" l="1"/>
  <c r="B22" i="23"/>
  <c r="H292" i="46"/>
  <c r="H291" i="46"/>
  <c r="F290" i="46"/>
  <c r="E290" i="46"/>
  <c r="F289" i="46"/>
  <c r="E289" i="46"/>
  <c r="F288" i="46"/>
  <c r="E288" i="46"/>
  <c r="F286" i="46"/>
  <c r="E286" i="46"/>
  <c r="F285" i="46"/>
  <c r="E285" i="46"/>
  <c r="F283" i="46"/>
  <c r="E283" i="46"/>
  <c r="F282" i="46"/>
  <c r="E282" i="46"/>
  <c r="F280" i="46"/>
  <c r="E280" i="46"/>
  <c r="F279" i="46"/>
  <c r="E279" i="46"/>
  <c r="G277" i="46"/>
  <c r="H277" i="46" s="1"/>
  <c r="E277" i="46"/>
  <c r="G276" i="46"/>
  <c r="H276" i="46" s="1"/>
  <c r="E276" i="46"/>
  <c r="G275" i="46"/>
  <c r="H275" i="46" s="1"/>
  <c r="E275" i="46"/>
  <c r="G274" i="46"/>
  <c r="H274" i="46" s="1"/>
  <c r="E274" i="46"/>
  <c r="F272" i="46"/>
  <c r="E272" i="46"/>
  <c r="F271" i="46"/>
  <c r="E271" i="46"/>
  <c r="F270" i="46"/>
  <c r="E270" i="46"/>
  <c r="F269" i="46"/>
  <c r="E269" i="46"/>
  <c r="F268" i="46"/>
  <c r="E268" i="46"/>
  <c r="F267" i="46"/>
  <c r="E267" i="46"/>
  <c r="F266" i="46"/>
  <c r="E266" i="46"/>
  <c r="F264" i="46"/>
  <c r="E264" i="46"/>
  <c r="C21" i="23"/>
  <c r="B21" i="23"/>
  <c r="H260" i="46"/>
  <c r="H259" i="46"/>
  <c r="F258" i="46"/>
  <c r="E258" i="46"/>
  <c r="G257" i="46"/>
  <c r="H257" i="46" s="1"/>
  <c r="E257" i="46"/>
  <c r="G256" i="46"/>
  <c r="H256" i="46" s="1"/>
  <c r="E256" i="46"/>
  <c r="G254" i="46"/>
  <c r="H254" i="46" s="1"/>
  <c r="E254" i="46"/>
  <c r="G253" i="46"/>
  <c r="H253" i="46" s="1"/>
  <c r="E253" i="46"/>
  <c r="G252" i="46"/>
  <c r="H252" i="46" s="1"/>
  <c r="E252" i="46"/>
  <c r="G251" i="46"/>
  <c r="H251" i="46" s="1"/>
  <c r="E251" i="46"/>
  <c r="G250" i="46"/>
  <c r="H250" i="46" s="1"/>
  <c r="E250" i="46"/>
  <c r="G249" i="46"/>
  <c r="H249" i="46" s="1"/>
  <c r="E249" i="46"/>
  <c r="G248" i="46"/>
  <c r="H248" i="46" s="1"/>
  <c r="E248" i="46"/>
  <c r="G247" i="46"/>
  <c r="H247" i="46" s="1"/>
  <c r="E247" i="46"/>
  <c r="G246" i="46"/>
  <c r="H246" i="46" s="1"/>
  <c r="E246" i="46"/>
  <c r="G245" i="46"/>
  <c r="H245" i="46" s="1"/>
  <c r="E245" i="46"/>
  <c r="G243" i="46"/>
  <c r="H243" i="46" s="1"/>
  <c r="E243" i="46"/>
  <c r="G242" i="46"/>
  <c r="H242" i="46" s="1"/>
  <c r="E242" i="46"/>
  <c r="F240" i="46"/>
  <c r="E240" i="46"/>
  <c r="F239" i="46"/>
  <c r="E239" i="46"/>
  <c r="F237" i="46"/>
  <c r="E237" i="46"/>
  <c r="F236" i="46"/>
  <c r="E236" i="46"/>
  <c r="F234" i="46"/>
  <c r="E234" i="46"/>
  <c r="F233" i="46"/>
  <c r="E233" i="46"/>
  <c r="F231" i="46"/>
  <c r="E231" i="46"/>
  <c r="F230" i="46"/>
  <c r="E230" i="46"/>
  <c r="G228" i="46"/>
  <c r="H228" i="46" s="1"/>
  <c r="E228" i="46"/>
  <c r="G227" i="46"/>
  <c r="H227" i="46" s="1"/>
  <c r="E227" i="46"/>
  <c r="G226" i="46"/>
  <c r="H226" i="46" s="1"/>
  <c r="E226" i="46"/>
  <c r="G225" i="46"/>
  <c r="H225" i="46" s="1"/>
  <c r="E225" i="46"/>
  <c r="F223" i="46"/>
  <c r="E223" i="46"/>
  <c r="F222" i="46"/>
  <c r="E222" i="46"/>
  <c r="F221" i="46"/>
  <c r="E221" i="46"/>
  <c r="F220" i="46"/>
  <c r="E220" i="46"/>
  <c r="F219" i="46"/>
  <c r="E219" i="46"/>
  <c r="F218" i="46"/>
  <c r="E218" i="46"/>
  <c r="F217" i="46"/>
  <c r="E217" i="46"/>
  <c r="F215" i="46"/>
  <c r="E215" i="46"/>
  <c r="G240" i="46" l="1"/>
  <c r="H240" i="46" s="1"/>
  <c r="G220" i="46"/>
  <c r="H220" i="46" s="1"/>
  <c r="G217" i="46"/>
  <c r="H217" i="46" s="1"/>
  <c r="G215" i="46"/>
  <c r="H215" i="46" s="1"/>
  <c r="G231" i="46"/>
  <c r="H231" i="46" s="1"/>
  <c r="G239" i="46"/>
  <c r="H239" i="46" s="1"/>
  <c r="G219" i="46"/>
  <c r="H219" i="46" s="1"/>
  <c r="G234" i="46"/>
  <c r="H234" i="46" s="1"/>
  <c r="G233" i="46"/>
  <c r="H233" i="46" s="1"/>
  <c r="G222" i="46"/>
  <c r="H222" i="46" s="1"/>
  <c r="G237" i="46"/>
  <c r="H237" i="46" s="1"/>
  <c r="G218" i="46"/>
  <c r="H218" i="46" s="1"/>
  <c r="G236" i="46"/>
  <c r="H236" i="46" s="1"/>
  <c r="G230" i="46"/>
  <c r="H230" i="46" s="1"/>
  <c r="G223" i="46"/>
  <c r="H223" i="46" s="1"/>
  <c r="G221" i="46"/>
  <c r="H221" i="46" s="1"/>
  <c r="G279" i="46"/>
  <c r="H279" i="46" s="1"/>
  <c r="G288" i="46"/>
  <c r="H288" i="46" s="1"/>
  <c r="G266" i="46"/>
  <c r="H266" i="46" s="1"/>
  <c r="G285" i="46"/>
  <c r="H285" i="46" s="1"/>
  <c r="G264" i="46"/>
  <c r="H264" i="46" s="1"/>
  <c r="G286" i="46"/>
  <c r="H286" i="46" s="1"/>
  <c r="G280" i="46"/>
  <c r="H280" i="46" s="1"/>
  <c r="G271" i="46"/>
  <c r="H271" i="46" s="1"/>
  <c r="G270" i="46"/>
  <c r="H270" i="46" s="1"/>
  <c r="G269" i="46"/>
  <c r="H269" i="46" s="1"/>
  <c r="G268" i="46"/>
  <c r="H268" i="46" s="1"/>
  <c r="G289" i="46"/>
  <c r="H289" i="46" s="1"/>
  <c r="G283" i="46"/>
  <c r="H283" i="46" s="1"/>
  <c r="G282" i="46"/>
  <c r="H282" i="46" s="1"/>
  <c r="G267" i="46"/>
  <c r="H267" i="46" s="1"/>
  <c r="G272" i="46"/>
  <c r="H272" i="46" s="1"/>
  <c r="G290" i="46"/>
  <c r="H290" i="46" s="1"/>
  <c r="G258" i="46"/>
  <c r="H258" i="46" s="1"/>
  <c r="H261" i="46" l="1"/>
  <c r="D21" i="23" s="1"/>
  <c r="H293" i="46"/>
  <c r="D22" i="23" s="1"/>
  <c r="H68" i="38"/>
  <c r="H67" i="38"/>
  <c r="F66" i="38"/>
  <c r="E66" i="38"/>
  <c r="G66" i="38" l="1"/>
  <c r="H66" i="38" s="1"/>
  <c r="F296" i="46"/>
  <c r="F297" i="46"/>
  <c r="G41" i="38"/>
  <c r="H41" i="38" s="1"/>
  <c r="H336" i="46"/>
  <c r="C24" i="23"/>
  <c r="B24" i="23"/>
  <c r="C23" i="23"/>
  <c r="B23" i="23"/>
  <c r="F330" i="46"/>
  <c r="E330" i="46"/>
  <c r="G311" i="46"/>
  <c r="H311" i="46" s="1"/>
  <c r="G312" i="46"/>
  <c r="H312" i="46" s="1"/>
  <c r="G313" i="46"/>
  <c r="H313" i="46" s="1"/>
  <c r="G300" i="46"/>
  <c r="H300" i="46" s="1"/>
  <c r="G301" i="46"/>
  <c r="H301" i="46" s="1"/>
  <c r="G302" i="46"/>
  <c r="H302" i="46" s="1"/>
  <c r="E311" i="46"/>
  <c r="E312" i="46"/>
  <c r="E313" i="46"/>
  <c r="E300" i="46"/>
  <c r="E301" i="46"/>
  <c r="E302" i="46"/>
  <c r="G326" i="46"/>
  <c r="H326" i="46" s="1"/>
  <c r="E326" i="46"/>
  <c r="G325" i="46"/>
  <c r="H325" i="46" s="1"/>
  <c r="E325" i="46"/>
  <c r="G323" i="46"/>
  <c r="H323" i="46" s="1"/>
  <c r="E323" i="46"/>
  <c r="F319" i="46"/>
  <c r="E319" i="46"/>
  <c r="F318" i="46"/>
  <c r="E318" i="46"/>
  <c r="F317" i="46"/>
  <c r="E317" i="46"/>
  <c r="F316" i="46"/>
  <c r="E316" i="46"/>
  <c r="F315" i="46"/>
  <c r="E315" i="46"/>
  <c r="F314" i="46"/>
  <c r="E314" i="46"/>
  <c r="G310" i="46"/>
  <c r="H310" i="46" s="1"/>
  <c r="E310" i="46"/>
  <c r="G299" i="46"/>
  <c r="H299" i="46" s="1"/>
  <c r="E299" i="46"/>
  <c r="E297" i="46"/>
  <c r="E296" i="46"/>
  <c r="G197" i="46"/>
  <c r="H197" i="46" s="1"/>
  <c r="E197" i="46"/>
  <c r="G196" i="46"/>
  <c r="H196" i="46" s="1"/>
  <c r="E196" i="46"/>
  <c r="G102" i="46"/>
  <c r="H102" i="46" s="1"/>
  <c r="E102" i="46"/>
  <c r="G101" i="46"/>
  <c r="H101" i="46" s="1"/>
  <c r="E101" i="46"/>
  <c r="C8" i="23"/>
  <c r="E41" i="38"/>
  <c r="G40" i="38"/>
  <c r="H40" i="38" s="1"/>
  <c r="E40" i="38"/>
  <c r="G314" i="46" l="1"/>
  <c r="H314" i="46" s="1"/>
  <c r="G319" i="46"/>
  <c r="H319" i="46" s="1"/>
  <c r="G318" i="46"/>
  <c r="H318" i="46" s="1"/>
  <c r="G317" i="46"/>
  <c r="H317" i="46" s="1"/>
  <c r="G316" i="46"/>
  <c r="H316" i="46" s="1"/>
  <c r="G315" i="46"/>
  <c r="H315" i="46" s="1"/>
  <c r="H332" i="46"/>
  <c r="H335" i="46"/>
  <c r="H334" i="46"/>
  <c r="H331" i="46"/>
  <c r="H333" i="46"/>
  <c r="C20" i="23"/>
  <c r="B20" i="23"/>
  <c r="C19" i="23"/>
  <c r="B19" i="23"/>
  <c r="C18" i="23"/>
  <c r="B18" i="23"/>
  <c r="C17" i="23"/>
  <c r="B17" i="23"/>
  <c r="H67" i="46"/>
  <c r="H66" i="46"/>
  <c r="H65" i="46"/>
  <c r="H64" i="46"/>
  <c r="H63" i="46"/>
  <c r="H62" i="46"/>
  <c r="F61" i="46"/>
  <c r="E61" i="46"/>
  <c r="H124" i="46"/>
  <c r="H123" i="46"/>
  <c r="F122" i="46"/>
  <c r="E122" i="46"/>
  <c r="H162" i="46"/>
  <c r="H161" i="46"/>
  <c r="F160" i="46"/>
  <c r="E160" i="46"/>
  <c r="H211" i="46"/>
  <c r="H210" i="46"/>
  <c r="F209" i="46"/>
  <c r="E209" i="46"/>
  <c r="G296" i="46" l="1"/>
  <c r="H296" i="46" s="1"/>
  <c r="G297" i="46"/>
  <c r="H297" i="46" s="1"/>
  <c r="G330" i="46"/>
  <c r="H330" i="46" s="1"/>
  <c r="H337" i="46" s="1"/>
  <c r="D24" i="23" s="1"/>
  <c r="G209" i="46"/>
  <c r="H209" i="46" s="1"/>
  <c r="G61" i="46"/>
  <c r="H61" i="46" s="1"/>
  <c r="G122" i="46"/>
  <c r="H122" i="46" s="1"/>
  <c r="G160" i="46"/>
  <c r="H160" i="46" s="1"/>
  <c r="C14" i="23"/>
  <c r="B14" i="23"/>
  <c r="E227" i="38"/>
  <c r="C13" i="23"/>
  <c r="B13" i="23"/>
  <c r="C12" i="23"/>
  <c r="B12" i="23"/>
  <c r="B11" i="23"/>
  <c r="B10" i="23"/>
  <c r="B9" i="23"/>
  <c r="B8" i="23"/>
  <c r="C11" i="23"/>
  <c r="C10" i="23"/>
  <c r="C9" i="23"/>
  <c r="E223" i="38"/>
  <c r="E222" i="38"/>
  <c r="E217" i="38"/>
  <c r="E216" i="38"/>
  <c r="E215" i="38"/>
  <c r="E214" i="38"/>
  <c r="E213" i="38"/>
  <c r="E212" i="38"/>
  <c r="E211" i="38"/>
  <c r="E207" i="38"/>
  <c r="E205" i="38"/>
  <c r="E204" i="38"/>
  <c r="E198" i="38"/>
  <c r="E197" i="38"/>
  <c r="E196" i="38"/>
  <c r="E194" i="38"/>
  <c r="E193" i="38"/>
  <c r="E191" i="38"/>
  <c r="E190" i="38"/>
  <c r="E188" i="38"/>
  <c r="E187" i="38"/>
  <c r="E185" i="38"/>
  <c r="E184" i="38"/>
  <c r="E182" i="38"/>
  <c r="E181" i="38"/>
  <c r="E179" i="38"/>
  <c r="E178" i="38"/>
  <c r="E177" i="38"/>
  <c r="E176" i="38"/>
  <c r="E174" i="38"/>
  <c r="E173" i="38"/>
  <c r="E172" i="38"/>
  <c r="E171" i="38"/>
  <c r="E170" i="38"/>
  <c r="E169" i="38"/>
  <c r="E168" i="38"/>
  <c r="E166" i="38"/>
  <c r="E160" i="38"/>
  <c r="E159" i="38"/>
  <c r="E158" i="38"/>
  <c r="E156" i="38"/>
  <c r="E155" i="38"/>
  <c r="E154" i="38"/>
  <c r="E153" i="38"/>
  <c r="E152" i="38"/>
  <c r="E151" i="38"/>
  <c r="E150" i="38"/>
  <c r="E149" i="38"/>
  <c r="E147" i="38"/>
  <c r="E146" i="38"/>
  <c r="E144" i="38"/>
  <c r="E143" i="38"/>
  <c r="E141" i="38"/>
  <c r="E140" i="38"/>
  <c r="E138" i="38"/>
  <c r="E137" i="38"/>
  <c r="E135" i="38"/>
  <c r="E134" i="38"/>
  <c r="E132" i="38"/>
  <c r="E131" i="38"/>
  <c r="E130" i="38"/>
  <c r="E129" i="38"/>
  <c r="E127" i="38"/>
  <c r="E126" i="38"/>
  <c r="E125" i="38"/>
  <c r="E124" i="38"/>
  <c r="E123" i="38"/>
  <c r="E122" i="38"/>
  <c r="E121" i="38"/>
  <c r="E119" i="38"/>
  <c r="E113" i="38"/>
  <c r="E112" i="38"/>
  <c r="E111" i="38"/>
  <c r="E109" i="38"/>
  <c r="E108" i="38"/>
  <c r="E107" i="38"/>
  <c r="E106" i="38"/>
  <c r="E105" i="38"/>
  <c r="E104" i="38"/>
  <c r="E103" i="38"/>
  <c r="E102" i="38"/>
  <c r="E100" i="38"/>
  <c r="E99" i="38"/>
  <c r="E97" i="38"/>
  <c r="E96" i="38"/>
  <c r="E94" i="38"/>
  <c r="E93" i="38"/>
  <c r="E91" i="38"/>
  <c r="E90" i="38"/>
  <c r="E88" i="38"/>
  <c r="E87" i="38"/>
  <c r="E85" i="38"/>
  <c r="E84" i="38"/>
  <c r="E83" i="38"/>
  <c r="E82" i="38"/>
  <c r="E80" i="38"/>
  <c r="E79" i="38"/>
  <c r="E78" i="38"/>
  <c r="E77" i="38"/>
  <c r="E76" i="38"/>
  <c r="E75" i="38"/>
  <c r="E74" i="38"/>
  <c r="E72" i="38"/>
  <c r="E65" i="38"/>
  <c r="E64" i="38"/>
  <c r="E62" i="38"/>
  <c r="E61" i="38"/>
  <c r="E59" i="38"/>
  <c r="E58" i="38"/>
  <c r="E56" i="38"/>
  <c r="E55" i="38"/>
  <c r="E53" i="38"/>
  <c r="E52" i="38"/>
  <c r="E50" i="38"/>
  <c r="E49" i="38"/>
  <c r="E48" i="38"/>
  <c r="E47" i="38"/>
  <c r="E45" i="38"/>
  <c r="E44" i="38"/>
  <c r="E43" i="38"/>
  <c r="E42" i="38"/>
  <c r="E38" i="38"/>
  <c r="E37" i="38"/>
  <c r="E36" i="38"/>
  <c r="E35" i="38"/>
  <c r="E34" i="38"/>
  <c r="E33" i="38"/>
  <c r="E32" i="38"/>
  <c r="E30" i="38"/>
  <c r="H327" i="46" l="1"/>
  <c r="D23" i="23" s="1"/>
  <c r="E208" i="46"/>
  <c r="E207" i="46"/>
  <c r="E205" i="46"/>
  <c r="E204" i="46"/>
  <c r="E203" i="46"/>
  <c r="E202" i="46"/>
  <c r="E201" i="46"/>
  <c r="E200" i="46"/>
  <c r="E199" i="46"/>
  <c r="E198" i="46"/>
  <c r="E194" i="46"/>
  <c r="E193" i="46"/>
  <c r="E191" i="46"/>
  <c r="E190" i="46"/>
  <c r="E188" i="46"/>
  <c r="E187" i="46"/>
  <c r="E185" i="46"/>
  <c r="E184" i="46"/>
  <c r="E182" i="46"/>
  <c r="E181" i="46"/>
  <c r="E179" i="46"/>
  <c r="E178" i="46"/>
  <c r="E177" i="46"/>
  <c r="E176" i="46"/>
  <c r="E174" i="46"/>
  <c r="E173" i="46"/>
  <c r="E172" i="46"/>
  <c r="E171" i="46"/>
  <c r="E170" i="46"/>
  <c r="E169" i="46"/>
  <c r="E168" i="46"/>
  <c r="E166" i="46"/>
  <c r="E159" i="46"/>
  <c r="E158" i="46"/>
  <c r="E156" i="46"/>
  <c r="E155" i="46"/>
  <c r="E153" i="46"/>
  <c r="E152" i="46"/>
  <c r="E150" i="46"/>
  <c r="E149" i="46"/>
  <c r="E147" i="46"/>
  <c r="E146" i="46"/>
  <c r="E144" i="46"/>
  <c r="E143" i="46"/>
  <c r="E141" i="46"/>
  <c r="E140" i="46"/>
  <c r="E139" i="46"/>
  <c r="E138" i="46"/>
  <c r="E136" i="46"/>
  <c r="E135" i="46"/>
  <c r="E134" i="46"/>
  <c r="E133" i="46"/>
  <c r="E132" i="46"/>
  <c r="E131" i="46"/>
  <c r="E130" i="46"/>
  <c r="E128" i="46"/>
  <c r="E121" i="46"/>
  <c r="E120" i="46"/>
  <c r="E118" i="46"/>
  <c r="E117" i="46"/>
  <c r="E116" i="46"/>
  <c r="E115" i="46"/>
  <c r="E114" i="46"/>
  <c r="E113" i="46"/>
  <c r="E112" i="46"/>
  <c r="E111" i="46"/>
  <c r="E110" i="46"/>
  <c r="E109" i="46"/>
  <c r="E108" i="46"/>
  <c r="E107" i="46"/>
  <c r="E106" i="46"/>
  <c r="E105" i="46"/>
  <c r="E104" i="46"/>
  <c r="E103" i="46"/>
  <c r="E99" i="46"/>
  <c r="E98" i="46"/>
  <c r="E96" i="46"/>
  <c r="E95" i="46"/>
  <c r="E93" i="46"/>
  <c r="E92" i="46"/>
  <c r="E90" i="46"/>
  <c r="E89" i="46"/>
  <c r="E87" i="46"/>
  <c r="E86" i="46"/>
  <c r="E84" i="46"/>
  <c r="E83" i="46"/>
  <c r="E82" i="46"/>
  <c r="E81" i="46"/>
  <c r="E79" i="46"/>
  <c r="E78" i="46"/>
  <c r="E77" i="46"/>
  <c r="E76" i="46"/>
  <c r="E75" i="46"/>
  <c r="E74" i="46"/>
  <c r="E73" i="46"/>
  <c r="E71" i="46"/>
  <c r="E60" i="46"/>
  <c r="E59" i="46"/>
  <c r="E58" i="46"/>
  <c r="E57" i="46"/>
  <c r="E56" i="46"/>
  <c r="E55" i="46"/>
  <c r="E53" i="46"/>
  <c r="E52" i="46"/>
  <c r="E51" i="46"/>
  <c r="E50" i="46"/>
  <c r="E49" i="46"/>
  <c r="E48" i="46"/>
  <c r="E47" i="46"/>
  <c r="E46" i="46"/>
  <c r="E45" i="46"/>
  <c r="E44" i="46"/>
  <c r="E43" i="46"/>
  <c r="E42" i="46"/>
  <c r="E41" i="46"/>
  <c r="E40" i="46"/>
  <c r="E39" i="46"/>
  <c r="E38" i="46"/>
  <c r="E37" i="46"/>
  <c r="E36" i="46"/>
  <c r="E34" i="46"/>
  <c r="E33" i="46"/>
  <c r="E31" i="46"/>
  <c r="E30" i="46"/>
  <c r="E28" i="46"/>
  <c r="E27" i="46"/>
  <c r="E25" i="46"/>
  <c r="E24" i="46"/>
  <c r="E22" i="46"/>
  <c r="E21" i="46"/>
  <c r="E19" i="46"/>
  <c r="E18" i="46"/>
  <c r="E17" i="46"/>
  <c r="E16" i="46"/>
  <c r="E14" i="46"/>
  <c r="E13" i="46"/>
  <c r="E12" i="46"/>
  <c r="E11" i="46"/>
  <c r="E10" i="46"/>
  <c r="E9" i="46"/>
  <c r="E8" i="46"/>
  <c r="E6" i="46"/>
  <c r="F227" i="38" l="1"/>
  <c r="H228" i="38" l="1"/>
  <c r="H229" i="38"/>
  <c r="G154" i="38"/>
  <c r="H154" i="38" s="1"/>
  <c r="G107" i="38"/>
  <c r="H107" i="38" s="1"/>
  <c r="G43" i="46"/>
  <c r="H43" i="46" s="1"/>
  <c r="G108" i="46"/>
  <c r="H108" i="46" s="1"/>
  <c r="G155" i="38"/>
  <c r="H155" i="38" s="1"/>
  <c r="G108" i="38"/>
  <c r="H108" i="38" s="1"/>
  <c r="G109" i="46"/>
  <c r="H109" i="46" s="1"/>
  <c r="G44" i="46"/>
  <c r="H44" i="46" s="1"/>
  <c r="G113" i="46"/>
  <c r="H113" i="46" s="1"/>
  <c r="G200" i="46"/>
  <c r="H200" i="46" s="1"/>
  <c r="G48" i="46"/>
  <c r="H48" i="46" s="1"/>
  <c r="G64" i="38"/>
  <c r="H64" i="38" s="1"/>
  <c r="G36" i="46"/>
  <c r="H36" i="46" s="1"/>
  <c r="G194" i="38"/>
  <c r="H194" i="38" s="1"/>
  <c r="G100" i="38"/>
  <c r="H100" i="38" s="1"/>
  <c r="G147" i="38"/>
  <c r="H147" i="38" s="1"/>
  <c r="G194" i="46"/>
  <c r="H194" i="46" s="1"/>
  <c r="G34" i="46"/>
  <c r="H34" i="46" s="1"/>
  <c r="G156" i="46"/>
  <c r="H156" i="46" s="1"/>
  <c r="G99" i="46"/>
  <c r="H99" i="46" s="1"/>
  <c r="G43" i="38"/>
  <c r="H43" i="38" s="1"/>
  <c r="F78" i="38"/>
  <c r="F172" i="38"/>
  <c r="F125" i="38"/>
  <c r="F36" i="38"/>
  <c r="F77" i="46"/>
  <c r="F134" i="46"/>
  <c r="F172" i="46"/>
  <c r="F12" i="46"/>
  <c r="F93" i="38"/>
  <c r="F187" i="38"/>
  <c r="F58" i="38"/>
  <c r="F140" i="38"/>
  <c r="F27" i="46"/>
  <c r="F187" i="46"/>
  <c r="F149" i="46"/>
  <c r="F92" i="46"/>
  <c r="F213" i="38"/>
  <c r="G201" i="46"/>
  <c r="H201" i="46" s="1"/>
  <c r="G49" i="46"/>
  <c r="H49" i="46" s="1"/>
  <c r="G114" i="46"/>
  <c r="H114" i="46" s="1"/>
  <c r="G60" i="46"/>
  <c r="H60" i="46" s="1"/>
  <c r="G99" i="38"/>
  <c r="H99" i="38" s="1"/>
  <c r="G193" i="38"/>
  <c r="H193" i="38" s="1"/>
  <c r="G146" i="38"/>
  <c r="H146" i="38" s="1"/>
  <c r="G33" i="46"/>
  <c r="H33" i="46" s="1"/>
  <c r="G193" i="46"/>
  <c r="H193" i="46" s="1"/>
  <c r="G155" i="46"/>
  <c r="H155" i="46" s="1"/>
  <c r="G98" i="46"/>
  <c r="H98" i="46" s="1"/>
  <c r="G42" i="38"/>
  <c r="H42" i="38" s="1"/>
  <c r="F77" i="38"/>
  <c r="F171" i="38"/>
  <c r="F124" i="38"/>
  <c r="F35" i="38"/>
  <c r="F133" i="46"/>
  <c r="F76" i="46"/>
  <c r="F171" i="46"/>
  <c r="F11" i="46"/>
  <c r="F188" i="38"/>
  <c r="F141" i="38"/>
  <c r="F59" i="38"/>
  <c r="F94" i="38"/>
  <c r="F28" i="46"/>
  <c r="F188" i="46"/>
  <c r="F150" i="46"/>
  <c r="F93" i="46"/>
  <c r="F212" i="38"/>
  <c r="G156" i="38"/>
  <c r="H156" i="38" s="1"/>
  <c r="G109" i="38"/>
  <c r="H109" i="38" s="1"/>
  <c r="G45" i="46"/>
  <c r="H45" i="46" s="1"/>
  <c r="G110" i="46"/>
  <c r="H110" i="46" s="1"/>
  <c r="G47" i="46"/>
  <c r="H47" i="46" s="1"/>
  <c r="G112" i="46"/>
  <c r="H112" i="46" s="1"/>
  <c r="G199" i="46"/>
  <c r="H199" i="46" s="1"/>
  <c r="G65" i="38"/>
  <c r="H65" i="38" s="1"/>
  <c r="G37" i="46"/>
  <c r="H37" i="46" s="1"/>
  <c r="G176" i="38"/>
  <c r="H176" i="38" s="1"/>
  <c r="G129" i="38"/>
  <c r="H129" i="38" s="1"/>
  <c r="G47" i="38"/>
  <c r="H47" i="38" s="1"/>
  <c r="G82" i="38"/>
  <c r="H82" i="38" s="1"/>
  <c r="G16" i="46"/>
  <c r="H16" i="46" s="1"/>
  <c r="G81" i="46"/>
  <c r="H81" i="46" s="1"/>
  <c r="G138" i="46"/>
  <c r="H138" i="46" s="1"/>
  <c r="G176" i="46"/>
  <c r="H176" i="46" s="1"/>
  <c r="F79" i="38"/>
  <c r="F173" i="38"/>
  <c r="F126" i="38"/>
  <c r="F37" i="38"/>
  <c r="F78" i="46"/>
  <c r="F173" i="46"/>
  <c r="F13" i="46"/>
  <c r="F135" i="46"/>
  <c r="F91" i="38"/>
  <c r="F185" i="38"/>
  <c r="F138" i="38"/>
  <c r="F56" i="38"/>
  <c r="F90" i="46"/>
  <c r="F147" i="46"/>
  <c r="F25" i="46"/>
  <c r="F185" i="46"/>
  <c r="F214" i="38"/>
  <c r="G223" i="38"/>
  <c r="H223" i="38" s="1"/>
  <c r="G198" i="46"/>
  <c r="H198" i="46" s="1"/>
  <c r="G46" i="46"/>
  <c r="H46" i="46" s="1"/>
  <c r="G111" i="46"/>
  <c r="H111" i="46" s="1"/>
  <c r="G196" i="38"/>
  <c r="H196" i="38" s="1"/>
  <c r="G111" i="38"/>
  <c r="H111" i="38" s="1"/>
  <c r="G158" i="38"/>
  <c r="H158" i="38" s="1"/>
  <c r="G55" i="46"/>
  <c r="H55" i="46" s="1"/>
  <c r="G120" i="46"/>
  <c r="H120" i="46" s="1"/>
  <c r="G207" i="46"/>
  <c r="H207" i="46" s="1"/>
  <c r="G158" i="46"/>
  <c r="H158" i="46" s="1"/>
  <c r="G153" i="38"/>
  <c r="H153" i="38" s="1"/>
  <c r="G106" i="38"/>
  <c r="H106" i="38" s="1"/>
  <c r="G42" i="46"/>
  <c r="H42" i="46" s="1"/>
  <c r="G107" i="46"/>
  <c r="H107" i="46" s="1"/>
  <c r="G130" i="38"/>
  <c r="H130" i="38" s="1"/>
  <c r="G83" i="38"/>
  <c r="H83" i="38" s="1"/>
  <c r="G177" i="38"/>
  <c r="H177" i="38" s="1"/>
  <c r="G48" i="38"/>
  <c r="H48" i="38" s="1"/>
  <c r="G17" i="46"/>
  <c r="H17" i="46" s="1"/>
  <c r="G139" i="46"/>
  <c r="H139" i="46" s="1"/>
  <c r="G177" i="46"/>
  <c r="H177" i="46" s="1"/>
  <c r="G82" i="46"/>
  <c r="H82" i="46" s="1"/>
  <c r="F80" i="38"/>
  <c r="F174" i="38"/>
  <c r="F127" i="38"/>
  <c r="F38" i="38"/>
  <c r="F14" i="46"/>
  <c r="F136" i="46"/>
  <c r="F174" i="46"/>
  <c r="F79" i="46"/>
  <c r="F90" i="38"/>
  <c r="F184" i="38"/>
  <c r="F137" i="38"/>
  <c r="F55" i="38"/>
  <c r="F184" i="46"/>
  <c r="F146" i="46"/>
  <c r="F89" i="46"/>
  <c r="F24" i="46"/>
  <c r="F216" i="38"/>
  <c r="G205" i="46"/>
  <c r="H205" i="46" s="1"/>
  <c r="G53" i="46"/>
  <c r="H53" i="46" s="1"/>
  <c r="G118" i="46"/>
  <c r="H118" i="46" s="1"/>
  <c r="G112" i="38"/>
  <c r="H112" i="38" s="1"/>
  <c r="G159" i="38"/>
  <c r="H159" i="38" s="1"/>
  <c r="G197" i="38"/>
  <c r="H197" i="38" s="1"/>
  <c r="G56" i="46"/>
  <c r="H56" i="46" s="1"/>
  <c r="G121" i="46"/>
  <c r="H121" i="46" s="1"/>
  <c r="G208" i="46"/>
  <c r="H208" i="46" s="1"/>
  <c r="G159" i="46"/>
  <c r="H159" i="46" s="1"/>
  <c r="G131" i="38"/>
  <c r="H131" i="38" s="1"/>
  <c r="G84" i="38"/>
  <c r="H84" i="38" s="1"/>
  <c r="G178" i="38"/>
  <c r="H178" i="38" s="1"/>
  <c r="G49" i="38"/>
  <c r="H49" i="38" s="1"/>
  <c r="G140" i="46"/>
  <c r="H140" i="46" s="1"/>
  <c r="G178" i="46"/>
  <c r="H178" i="46" s="1"/>
  <c r="G83" i="46"/>
  <c r="H83" i="46" s="1"/>
  <c r="G18" i="46"/>
  <c r="H18" i="46" s="1"/>
  <c r="F30" i="38"/>
  <c r="F166" i="38"/>
  <c r="F119" i="38"/>
  <c r="F72" i="38"/>
  <c r="F128" i="46"/>
  <c r="F71" i="46"/>
  <c r="F6" i="46"/>
  <c r="F166" i="46"/>
  <c r="F44" i="38"/>
  <c r="F182" i="38"/>
  <c r="F135" i="38"/>
  <c r="F53" i="38"/>
  <c r="F88" i="38"/>
  <c r="F22" i="46"/>
  <c r="F182" i="46"/>
  <c r="F144" i="46"/>
  <c r="F87" i="46"/>
  <c r="F215" i="38"/>
  <c r="G222" i="38"/>
  <c r="H222" i="38" s="1"/>
  <c r="G152" i="38"/>
  <c r="H152" i="38" s="1"/>
  <c r="G105" i="38"/>
  <c r="H105" i="38" s="1"/>
  <c r="G106" i="46"/>
  <c r="H106" i="46" s="1"/>
  <c r="G41" i="46"/>
  <c r="H41" i="46" s="1"/>
  <c r="G204" i="46"/>
  <c r="H204" i="46" s="1"/>
  <c r="G117" i="46"/>
  <c r="H117" i="46" s="1"/>
  <c r="G52" i="46"/>
  <c r="H52" i="46" s="1"/>
  <c r="G57" i="46"/>
  <c r="H57" i="46" s="1"/>
  <c r="G151" i="38"/>
  <c r="H151" i="38" s="1"/>
  <c r="G104" i="38"/>
  <c r="H104" i="38" s="1"/>
  <c r="G105" i="46"/>
  <c r="H105" i="46" s="1"/>
  <c r="G40" i="46"/>
  <c r="H40" i="46" s="1"/>
  <c r="G85" i="38"/>
  <c r="H85" i="38" s="1"/>
  <c r="G132" i="38"/>
  <c r="H132" i="38" s="1"/>
  <c r="G179" i="38"/>
  <c r="H179" i="38" s="1"/>
  <c r="G50" i="38"/>
  <c r="H50" i="38" s="1"/>
  <c r="G84" i="46"/>
  <c r="H84" i="46" s="1"/>
  <c r="G141" i="46"/>
  <c r="H141" i="46" s="1"/>
  <c r="G19" i="46"/>
  <c r="H19" i="46" s="1"/>
  <c r="G179" i="46"/>
  <c r="H179" i="46" s="1"/>
  <c r="F74" i="38"/>
  <c r="F168" i="38"/>
  <c r="F121" i="38"/>
  <c r="F32" i="38"/>
  <c r="F168" i="46"/>
  <c r="F73" i="46"/>
  <c r="F8" i="46"/>
  <c r="F130" i="46"/>
  <c r="F45" i="38"/>
  <c r="F87" i="38"/>
  <c r="F181" i="38"/>
  <c r="F52" i="38"/>
  <c r="F134" i="38"/>
  <c r="F21" i="46"/>
  <c r="F86" i="46"/>
  <c r="F181" i="46"/>
  <c r="F143" i="46"/>
  <c r="F217" i="38"/>
  <c r="G211" i="38"/>
  <c r="H211" i="38" s="1"/>
  <c r="G51" i="46"/>
  <c r="H51" i="46" s="1"/>
  <c r="G116" i="46"/>
  <c r="H116" i="46" s="1"/>
  <c r="G203" i="46"/>
  <c r="H203" i="46" s="1"/>
  <c r="G58" i="46"/>
  <c r="H58" i="46" s="1"/>
  <c r="G103" i="38"/>
  <c r="H103" i="38" s="1"/>
  <c r="G150" i="38"/>
  <c r="H150" i="38" s="1"/>
  <c r="G39" i="46"/>
  <c r="H39" i="46" s="1"/>
  <c r="G104" i="46"/>
  <c r="H104" i="46" s="1"/>
  <c r="F169" i="38"/>
  <c r="F122" i="38"/>
  <c r="F75" i="38"/>
  <c r="F33" i="38"/>
  <c r="F169" i="46"/>
  <c r="F74" i="46"/>
  <c r="F9" i="46"/>
  <c r="F131" i="46"/>
  <c r="F144" i="38"/>
  <c r="F191" i="38"/>
  <c r="F62" i="38"/>
  <c r="F97" i="38"/>
  <c r="F31" i="46"/>
  <c r="F153" i="46"/>
  <c r="F191" i="46"/>
  <c r="F96" i="46"/>
  <c r="F205" i="38"/>
  <c r="F160" i="38"/>
  <c r="F113" i="38"/>
  <c r="F198" i="38"/>
  <c r="H207" i="38"/>
  <c r="G50" i="46"/>
  <c r="H50" i="46" s="1"/>
  <c r="G115" i="46"/>
  <c r="H115" i="46" s="1"/>
  <c r="G202" i="46"/>
  <c r="H202" i="46" s="1"/>
  <c r="G59" i="46"/>
  <c r="H59" i="46" s="1"/>
  <c r="G102" i="38"/>
  <c r="H102" i="38" s="1"/>
  <c r="G149" i="38"/>
  <c r="H149" i="38" s="1"/>
  <c r="G38" i="46"/>
  <c r="H38" i="46" s="1"/>
  <c r="G103" i="46"/>
  <c r="H103" i="46" s="1"/>
  <c r="F76" i="38"/>
  <c r="F170" i="38"/>
  <c r="F123" i="38"/>
  <c r="F34" i="38"/>
  <c r="F10" i="46"/>
  <c r="F170" i="46"/>
  <c r="F132" i="46"/>
  <c r="F75" i="46"/>
  <c r="F96" i="38"/>
  <c r="F143" i="38"/>
  <c r="F190" i="38"/>
  <c r="F61" i="38"/>
  <c r="F190" i="46"/>
  <c r="F152" i="46"/>
  <c r="F95" i="46"/>
  <c r="F30" i="46"/>
  <c r="F204" i="38"/>
  <c r="H114" i="38"/>
  <c r="H199" i="38"/>
  <c r="H161" i="38"/>
  <c r="H115" i="38"/>
  <c r="H200" i="38"/>
  <c r="H162" i="38"/>
  <c r="D17" i="38"/>
  <c r="C17" i="38" s="1"/>
  <c r="D18" i="38"/>
  <c r="C18" i="38" s="1"/>
  <c r="D19" i="38"/>
  <c r="C19" i="38" s="1"/>
  <c r="D20" i="38"/>
  <c r="C20" i="38" s="1"/>
  <c r="D21" i="38"/>
  <c r="C21" i="38" s="1"/>
  <c r="D22" i="38"/>
  <c r="C22" i="38" s="1"/>
  <c r="D23" i="38"/>
  <c r="C23" i="38" s="1"/>
  <c r="D24" i="38"/>
  <c r="C24" i="38" s="1"/>
  <c r="D25" i="38"/>
  <c r="C25" i="38" s="1"/>
  <c r="D26" i="38"/>
  <c r="C26" i="38" s="1"/>
  <c r="D8" i="38"/>
  <c r="C8" i="38" s="1"/>
  <c r="D9" i="38"/>
  <c r="C9" i="38" s="1"/>
  <c r="D10" i="38"/>
  <c r="C10" i="38" s="1"/>
  <c r="D11" i="38"/>
  <c r="C11" i="38" s="1"/>
  <c r="D12" i="38"/>
  <c r="C12" i="38" s="1"/>
  <c r="D13" i="38"/>
  <c r="C13" i="38" s="1"/>
  <c r="D14" i="38"/>
  <c r="C14" i="38" s="1"/>
  <c r="D15" i="38"/>
  <c r="C15" i="38" s="1"/>
  <c r="D16" i="38"/>
  <c r="C16" i="38" s="1"/>
  <c r="D7" i="38"/>
  <c r="C7" i="38" s="1"/>
  <c r="D6" i="38"/>
  <c r="E6" i="38" s="1"/>
  <c r="G227" i="38" l="1"/>
  <c r="H227" i="38" s="1"/>
  <c r="G213" i="38"/>
  <c r="H213" i="38" s="1"/>
  <c r="G212" i="38"/>
  <c r="H212" i="38" s="1"/>
  <c r="G217" i="38"/>
  <c r="H217" i="38" s="1"/>
  <c r="G216" i="38"/>
  <c r="H216" i="38" s="1"/>
  <c r="G215" i="38"/>
  <c r="H215" i="38" s="1"/>
  <c r="G214" i="38"/>
  <c r="H214" i="38" s="1"/>
  <c r="G181" i="46"/>
  <c r="H181" i="46" s="1"/>
  <c r="G90" i="38"/>
  <c r="H90" i="38" s="1"/>
  <c r="G45" i="38"/>
  <c r="H45" i="38" s="1"/>
  <c r="G44" i="38"/>
  <c r="H44" i="38" s="1"/>
  <c r="G182" i="46"/>
  <c r="H182" i="46" s="1"/>
  <c r="G174" i="46"/>
  <c r="H174" i="46" s="1"/>
  <c r="G173" i="46"/>
  <c r="H173" i="46" s="1"/>
  <c r="G172" i="46"/>
  <c r="H172" i="46" s="1"/>
  <c r="G171" i="46"/>
  <c r="H171" i="46" s="1"/>
  <c r="G190" i="46"/>
  <c r="H190" i="46" s="1"/>
  <c r="G170" i="46"/>
  <c r="H170" i="46" s="1"/>
  <c r="G191" i="46"/>
  <c r="H191" i="46" s="1"/>
  <c r="G169" i="46"/>
  <c r="H169" i="46" s="1"/>
  <c r="G188" i="46"/>
  <c r="H188" i="46" s="1"/>
  <c r="G168" i="46"/>
  <c r="H168" i="46" s="1"/>
  <c r="G187" i="46"/>
  <c r="H187" i="46" s="1"/>
  <c r="G166" i="46"/>
  <c r="H166" i="46" s="1"/>
  <c r="G185" i="46"/>
  <c r="H185" i="46" s="1"/>
  <c r="G184" i="46"/>
  <c r="H184" i="46" s="1"/>
  <c r="G97" i="38"/>
  <c r="H97" i="38" s="1"/>
  <c r="G76" i="38"/>
  <c r="H76" i="38" s="1"/>
  <c r="G96" i="38"/>
  <c r="H96" i="38" s="1"/>
  <c r="G75" i="38"/>
  <c r="H75" i="38" s="1"/>
  <c r="G94" i="38"/>
  <c r="H94" i="38" s="1"/>
  <c r="G74" i="38"/>
  <c r="H74" i="38" s="1"/>
  <c r="G93" i="38"/>
  <c r="H93" i="38" s="1"/>
  <c r="G72" i="38"/>
  <c r="H72" i="38" s="1"/>
  <c r="G91" i="38"/>
  <c r="H91" i="38" s="1"/>
  <c r="G88" i="38"/>
  <c r="H88" i="38" s="1"/>
  <c r="G87" i="38"/>
  <c r="H87" i="38" s="1"/>
  <c r="G78" i="38"/>
  <c r="H78" i="38" s="1"/>
  <c r="G80" i="38"/>
  <c r="H80" i="38" s="1"/>
  <c r="G79" i="38"/>
  <c r="H79" i="38" s="1"/>
  <c r="G77" i="38"/>
  <c r="H77" i="38" s="1"/>
  <c r="G138" i="38"/>
  <c r="H138" i="38" s="1"/>
  <c r="G137" i="38"/>
  <c r="H137" i="38" s="1"/>
  <c r="G135" i="38"/>
  <c r="H135" i="38" s="1"/>
  <c r="G134" i="38"/>
  <c r="H134" i="38" s="1"/>
  <c r="G127" i="38"/>
  <c r="H127" i="38" s="1"/>
  <c r="G126" i="38"/>
  <c r="H126" i="38" s="1"/>
  <c r="G125" i="38"/>
  <c r="H125" i="38" s="1"/>
  <c r="G124" i="38"/>
  <c r="H124" i="38" s="1"/>
  <c r="G144" i="38"/>
  <c r="H144" i="38" s="1"/>
  <c r="G123" i="38"/>
  <c r="H123" i="38" s="1"/>
  <c r="G143" i="38"/>
  <c r="H143" i="38" s="1"/>
  <c r="G122" i="38"/>
  <c r="H122" i="38" s="1"/>
  <c r="G141" i="38"/>
  <c r="H141" i="38" s="1"/>
  <c r="G121" i="38"/>
  <c r="H121" i="38" s="1"/>
  <c r="G140" i="38"/>
  <c r="H140" i="38" s="1"/>
  <c r="G119" i="38"/>
  <c r="H119" i="38" s="1"/>
  <c r="G174" i="38"/>
  <c r="H174" i="38" s="1"/>
  <c r="G173" i="38"/>
  <c r="H173" i="38" s="1"/>
  <c r="G172" i="38"/>
  <c r="H172" i="38" s="1"/>
  <c r="G171" i="38"/>
  <c r="H171" i="38" s="1"/>
  <c r="G191" i="38"/>
  <c r="H191" i="38" s="1"/>
  <c r="G170" i="38"/>
  <c r="H170" i="38" s="1"/>
  <c r="G190" i="38"/>
  <c r="H190" i="38" s="1"/>
  <c r="G169" i="38"/>
  <c r="H169" i="38" s="1"/>
  <c r="G188" i="38"/>
  <c r="H188" i="38" s="1"/>
  <c r="G168" i="38"/>
  <c r="H168" i="38" s="1"/>
  <c r="G187" i="38"/>
  <c r="H187" i="38" s="1"/>
  <c r="G166" i="38"/>
  <c r="H166" i="38" s="1"/>
  <c r="G185" i="38"/>
  <c r="H185" i="38" s="1"/>
  <c r="G184" i="38"/>
  <c r="H184" i="38" s="1"/>
  <c r="G182" i="38"/>
  <c r="H182" i="38" s="1"/>
  <c r="G181" i="38"/>
  <c r="H181" i="38" s="1"/>
  <c r="G135" i="46"/>
  <c r="H135" i="46" s="1"/>
  <c r="G132" i="46"/>
  <c r="H132" i="46" s="1"/>
  <c r="G150" i="46"/>
  <c r="H150" i="46" s="1"/>
  <c r="G149" i="46"/>
  <c r="H149" i="46" s="1"/>
  <c r="G147" i="46"/>
  <c r="H147" i="46" s="1"/>
  <c r="G144" i="46"/>
  <c r="H144" i="46" s="1"/>
  <c r="G136" i="46"/>
  <c r="H136" i="46" s="1"/>
  <c r="G134" i="46"/>
  <c r="H134" i="46" s="1"/>
  <c r="G153" i="46"/>
  <c r="H153" i="46" s="1"/>
  <c r="G131" i="46"/>
  <c r="H131" i="46" s="1"/>
  <c r="G128" i="46"/>
  <c r="H128" i="46" s="1"/>
  <c r="G146" i="46"/>
  <c r="H146" i="46" s="1"/>
  <c r="G143" i="46"/>
  <c r="H143" i="46" s="1"/>
  <c r="G133" i="46"/>
  <c r="H133" i="46" s="1"/>
  <c r="G152" i="46"/>
  <c r="H152" i="46" s="1"/>
  <c r="G130" i="46"/>
  <c r="H130" i="46" s="1"/>
  <c r="G89" i="46"/>
  <c r="H89" i="46" s="1"/>
  <c r="G87" i="46"/>
  <c r="H87" i="46" s="1"/>
  <c r="G79" i="46"/>
  <c r="H79" i="46" s="1"/>
  <c r="G77" i="46"/>
  <c r="H77" i="46" s="1"/>
  <c r="G76" i="46"/>
  <c r="H76" i="46" s="1"/>
  <c r="G96" i="46"/>
  <c r="H96" i="46" s="1"/>
  <c r="G95" i="46"/>
  <c r="H95" i="46" s="1"/>
  <c r="G73" i="46"/>
  <c r="H73" i="46" s="1"/>
  <c r="G92" i="46"/>
  <c r="H92" i="46" s="1"/>
  <c r="G90" i="46"/>
  <c r="H90" i="46" s="1"/>
  <c r="G86" i="46"/>
  <c r="H86" i="46" s="1"/>
  <c r="G78" i="46"/>
  <c r="H78" i="46" s="1"/>
  <c r="G75" i="46"/>
  <c r="H75" i="46" s="1"/>
  <c r="G74" i="46"/>
  <c r="H74" i="46" s="1"/>
  <c r="G93" i="46"/>
  <c r="H93" i="46" s="1"/>
  <c r="G71" i="46"/>
  <c r="H71" i="46" s="1"/>
  <c r="G12" i="46"/>
  <c r="H12" i="46" s="1"/>
  <c r="G31" i="46"/>
  <c r="H31" i="46" s="1"/>
  <c r="G11" i="46"/>
  <c r="H11" i="46" s="1"/>
  <c r="G30" i="46"/>
  <c r="H30" i="46" s="1"/>
  <c r="G10" i="46"/>
  <c r="H10" i="46" s="1"/>
  <c r="G9" i="46"/>
  <c r="H9" i="46" s="1"/>
  <c r="G28" i="46"/>
  <c r="H28" i="46" s="1"/>
  <c r="G27" i="46"/>
  <c r="H27" i="46" s="1"/>
  <c r="G8" i="46"/>
  <c r="H8" i="46" s="1"/>
  <c r="G6" i="46"/>
  <c r="H6" i="46" s="1"/>
  <c r="G25" i="46"/>
  <c r="H25" i="46" s="1"/>
  <c r="G24" i="46"/>
  <c r="H24" i="46" s="1"/>
  <c r="G22" i="46"/>
  <c r="H22" i="46" s="1"/>
  <c r="G21" i="46"/>
  <c r="H21" i="46" s="1"/>
  <c r="G14" i="46"/>
  <c r="H14" i="46" s="1"/>
  <c r="G13" i="46"/>
  <c r="H13" i="46" s="1"/>
  <c r="G113" i="38"/>
  <c r="H113" i="38" s="1"/>
  <c r="G160" i="38"/>
  <c r="H160" i="38" s="1"/>
  <c r="G198" i="38"/>
  <c r="H198" i="38" s="1"/>
  <c r="G26" i="38"/>
  <c r="H26" i="38" s="1"/>
  <c r="G9" i="38"/>
  <c r="H9" i="38" s="1"/>
  <c r="E12" i="38"/>
  <c r="E19" i="38"/>
  <c r="G25" i="38"/>
  <c r="H25" i="38" s="1"/>
  <c r="G18" i="38"/>
  <c r="H18" i="38" s="1"/>
  <c r="G15" i="38"/>
  <c r="H15" i="38" s="1"/>
  <c r="E11" i="38"/>
  <c r="E20" i="38"/>
  <c r="G6" i="38"/>
  <c r="H6" i="38" s="1"/>
  <c r="G16" i="38"/>
  <c r="H16" i="38" s="1"/>
  <c r="G8" i="38"/>
  <c r="H8" i="38" s="1"/>
  <c r="E21" i="38"/>
  <c r="E13" i="38"/>
  <c r="E23" i="38"/>
  <c r="G24" i="38"/>
  <c r="H24" i="38" s="1"/>
  <c r="G14" i="38"/>
  <c r="H14" i="38" s="1"/>
  <c r="C6" i="38"/>
  <c r="E14" i="38"/>
  <c r="E24" i="38"/>
  <c r="G23" i="38"/>
  <c r="H23" i="38" s="1"/>
  <c r="G13" i="38"/>
  <c r="H13" i="38" s="1"/>
  <c r="E15" i="38"/>
  <c r="E25" i="38"/>
  <c r="G21" i="38"/>
  <c r="H21" i="38" s="1"/>
  <c r="G12" i="38"/>
  <c r="H12" i="38" s="1"/>
  <c r="E10" i="38"/>
  <c r="E8" i="38"/>
  <c r="E16" i="38"/>
  <c r="E26" i="38"/>
  <c r="G20" i="38"/>
  <c r="H20" i="38" s="1"/>
  <c r="G11" i="38"/>
  <c r="H11" i="38" s="1"/>
  <c r="E9" i="38"/>
  <c r="E18" i="38"/>
  <c r="G19" i="38"/>
  <c r="H19" i="38" s="1"/>
  <c r="G10" i="38"/>
  <c r="H10" i="38" s="1"/>
  <c r="G204" i="38" l="1"/>
  <c r="H204" i="38" s="1"/>
  <c r="H230" i="38"/>
  <c r="D14" i="23" s="1"/>
  <c r="H201" i="38"/>
  <c r="D12" i="23" s="1"/>
  <c r="G205" i="38"/>
  <c r="H205" i="38" s="1"/>
  <c r="H212" i="46"/>
  <c r="D20" i="23" s="1"/>
  <c r="G55" i="38"/>
  <c r="H55" i="38" s="1"/>
  <c r="G38" i="38"/>
  <c r="H38" i="38" s="1"/>
  <c r="G61" i="38"/>
  <c r="H61" i="38" s="1"/>
  <c r="G36" i="38"/>
  <c r="H36" i="38" s="1"/>
  <c r="G53" i="38"/>
  <c r="H53" i="38" s="1"/>
  <c r="G35" i="38"/>
  <c r="H35" i="38" s="1"/>
  <c r="G56" i="38"/>
  <c r="H56" i="38" s="1"/>
  <c r="G33" i="38"/>
  <c r="H33" i="38" s="1"/>
  <c r="G52" i="38"/>
  <c r="H52" i="38" s="1"/>
  <c r="G34" i="38"/>
  <c r="H34" i="38" s="1"/>
  <c r="G32" i="38"/>
  <c r="H32" i="38" s="1"/>
  <c r="G62" i="38"/>
  <c r="H62" i="38" s="1"/>
  <c r="G58" i="38"/>
  <c r="H58" i="38" s="1"/>
  <c r="G30" i="38"/>
  <c r="H30" i="38" s="1"/>
  <c r="G37" i="38"/>
  <c r="H37" i="38" s="1"/>
  <c r="G59" i="38"/>
  <c r="H59" i="38" s="1"/>
  <c r="H163" i="38"/>
  <c r="D11" i="23" s="1"/>
  <c r="H116" i="38"/>
  <c r="D10" i="23" s="1"/>
  <c r="H163" i="46"/>
  <c r="D19" i="23" s="1"/>
  <c r="H125" i="46"/>
  <c r="D18" i="23" s="1"/>
  <c r="H68" i="46"/>
  <c r="D17" i="23" s="1"/>
  <c r="H27" i="38"/>
  <c r="D8" i="23" s="1"/>
  <c r="H224" i="38" l="1"/>
  <c r="D13" i="23" s="1"/>
  <c r="D25" i="23"/>
  <c r="H69" i="38"/>
  <c r="D9" i="23" s="1"/>
  <c r="D15" i="23" l="1"/>
  <c r="D6" i="23" s="1"/>
</calcChain>
</file>

<file path=xl/comments1.xml><?xml version="1.0" encoding="utf-8"?>
<comments xmlns="http://schemas.openxmlformats.org/spreadsheetml/2006/main">
  <authors>
    <author>Green Sarah</author>
  </authors>
  <commentList>
    <comment ref="B3" authorId="0" shapeId="0">
      <text>
        <r>
          <rPr>
            <sz val="9"/>
            <color indexed="81"/>
            <rFont val="Tahoma"/>
            <family val="2"/>
          </rPr>
          <t>To be completed by NCIA</t>
        </r>
      </text>
    </comment>
  </commentList>
</comments>
</file>

<file path=xl/comments2.xml><?xml version="1.0" encoding="utf-8"?>
<comments xmlns="http://schemas.openxmlformats.org/spreadsheetml/2006/main">
  <authors>
    <author>Green Sarah</author>
  </authors>
  <commentList>
    <comment ref="B3" authorId="0" shapeId="0">
      <text>
        <r>
          <rPr>
            <sz val="9"/>
            <color indexed="81"/>
            <rFont val="Tahoma"/>
            <family val="2"/>
          </rPr>
          <t>To be completed by NCIA</t>
        </r>
      </text>
    </comment>
  </commentList>
</comments>
</file>

<file path=xl/connections.xml><?xml version="1.0" encoding="utf-8"?>
<connections xmlns="http://schemas.openxmlformats.org/spreadsheetml/2006/main">
  <connection id="1"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Revised bidding sheets.xlsx!CLIN1_Labour" type="102" refreshedVersion="5" minRefreshableVersion="5">
    <extLst>
      <ext xmlns:x15="http://schemas.microsoft.com/office/spreadsheetml/2010/11/main" uri="{DE250136-89BD-433C-8126-D09CA5730AF9}">
        <x15:connection id="CLIN1_Labour-528beabe-87aa-4578-8e04-bea7ed9f598b">
          <x15:rangePr sourceName="_xlcn.WorksheetConnection_Revisedbiddingsheets.xlsxCLIN1_Labour1"/>
        </x15:connection>
      </ext>
    </extLst>
  </connection>
  <connection id="3" name="WorksheetConnection_Revised bidding sheets.xlsx!CLIN2_Labour" type="102" refreshedVersion="5" minRefreshableVersion="5">
    <extLst>
      <ext xmlns:x15="http://schemas.microsoft.com/office/spreadsheetml/2010/11/main" uri="{DE250136-89BD-433C-8126-D09CA5730AF9}">
        <x15:connection id="CLIN2_Labour-267814c9-317e-4def-8aae-e0fa56cfae07">
          <x15:rangePr sourceName="_xlcn.WorksheetConnection_Revisedbiddingsheets.xlsxCLIN2_Labour1"/>
        </x15:connection>
      </ext>
    </extLst>
  </connection>
  <connection id="4" name="WorksheetConnection_Revised bidding sheets.xlsx!CLIN2_Material" type="102" refreshedVersion="5" minRefreshableVersion="5">
    <extLst>
      <ext xmlns:x15="http://schemas.microsoft.com/office/spreadsheetml/2010/11/main" uri="{DE250136-89BD-433C-8126-D09CA5730AF9}">
        <x15:connection id="CLIN2_Material-632f30ca-dacc-4b1e-988b-06f9c1fe7f1c" autoDelete="1">
          <x15:rangePr sourceName="_xlcn.WorksheetConnection_Revisedbiddingsheets.xlsxCLIN2_Material1"/>
        </x15:connection>
      </ext>
    </extLst>
  </connection>
</connections>
</file>

<file path=xl/sharedStrings.xml><?xml version="1.0" encoding="utf-8"?>
<sst xmlns="http://schemas.openxmlformats.org/spreadsheetml/2006/main" count="6410" uniqueCount="2358">
  <si>
    <t>CLIN</t>
  </si>
  <si>
    <t xml:space="preserve">Investment or O&amp;M </t>
  </si>
  <si>
    <t>Unit of measure</t>
  </si>
  <si>
    <t>Euro (EUR)</t>
  </si>
  <si>
    <t>Albanian Lek (ALL)</t>
  </si>
  <si>
    <t>Bulgarian Lev (BGN)</t>
  </si>
  <si>
    <t>Canadian Dollar (CAD)</t>
  </si>
  <si>
    <t>Czech Koruna (CZK)</t>
  </si>
  <si>
    <t>Danish Krone (DKK)</t>
  </si>
  <si>
    <t>Estonian Kroon (EEK)</t>
  </si>
  <si>
    <t>Hungarian Forint (HUF)</t>
  </si>
  <si>
    <t>Icelandic Króna (ISK)</t>
  </si>
  <si>
    <t>Lithuanian Litas (LTL)</t>
  </si>
  <si>
    <t>Norwegian Krone (NOK)</t>
  </si>
  <si>
    <t>Polish Złoty (PLN)</t>
  </si>
  <si>
    <t>Romanian Leu (RON)</t>
  </si>
  <si>
    <t>Slovak Koruna (SKK)</t>
  </si>
  <si>
    <t>Turkish Lira (TRY)</t>
  </si>
  <si>
    <t>UK Pound sterling (GBP)</t>
  </si>
  <si>
    <t>US Dollar (USD)</t>
  </si>
  <si>
    <t>CLIN DESCRIPTION</t>
  </si>
  <si>
    <t xml:space="preserve">CLIN Number </t>
  </si>
  <si>
    <t>INTRODUCTION &amp; IMPORTANT NOTES</t>
  </si>
  <si>
    <t>Firm Fixed Price</t>
  </si>
  <si>
    <t>Bidding Sheets Instructions</t>
  </si>
  <si>
    <t>Description</t>
  </si>
  <si>
    <t xml:space="preserve">Declare Currency =&gt; </t>
  </si>
  <si>
    <t xml:space="preserve"> </t>
  </si>
  <si>
    <t>NATO Member States Currencies</t>
  </si>
  <si>
    <t>North Macedonia Denar (MKD)</t>
  </si>
  <si>
    <t>RFQ-CO-115714-INTEG- CLIN Summary</t>
  </si>
  <si>
    <t>Integrated Support Plan (ISP)</t>
  </si>
  <si>
    <t>Standard O&amp;M orchestration &amp; automation software training course</t>
  </si>
  <si>
    <t>Investment</t>
  </si>
  <si>
    <t>NCIA Comments</t>
  </si>
  <si>
    <t>REQ ID</t>
  </si>
  <si>
    <t>Technical Documentation</t>
  </si>
  <si>
    <t xml:space="preserve">AG1&amp;2 Critical Design Review </t>
  </si>
  <si>
    <t xml:space="preserve">AG3&amp;4 Critical Design Review </t>
  </si>
  <si>
    <t xml:space="preserve">COTS Documentation </t>
  </si>
  <si>
    <t xml:space="preserve">Transition to Operations </t>
  </si>
  <si>
    <t xml:space="preserve">TVV Assessment </t>
  </si>
  <si>
    <t>IMPLEMENTATION (AGILE SPRINTS)</t>
  </si>
  <si>
    <t>IMPLEMENTATION (CYBER SECURITY MONITORING)</t>
  </si>
  <si>
    <t>Sprint Management Documentation</t>
  </si>
  <si>
    <t>DESIGN</t>
  </si>
  <si>
    <t>Work Package Management Plan - Update Release(s)</t>
  </si>
  <si>
    <t>Work Package Implementation Plan - Update Release(s)</t>
  </si>
  <si>
    <t>Risk and Issue Management Plan - Update Release(s)</t>
  </si>
  <si>
    <t xml:space="preserve">Risk and Issue Log - Update Release(s) </t>
  </si>
  <si>
    <t>Configuration Management Plan - Update Release(s)</t>
  </si>
  <si>
    <t xml:space="preserve">Quality Assurance Plan - Update Release(s) </t>
  </si>
  <si>
    <t>Integrated Support Plan (ISP) - Update Release(s)</t>
  </si>
  <si>
    <t>Chief IaaS Engineer</t>
  </si>
  <si>
    <t xml:space="preserve">Chief CPS Engineer </t>
  </si>
  <si>
    <t>Chief SMC Engineer</t>
  </si>
  <si>
    <t>Chief ECS Engineer</t>
  </si>
  <si>
    <t>Chief Cyber Security Engineer</t>
  </si>
  <si>
    <t>Security Engineer</t>
  </si>
  <si>
    <t>Identity and Access Management Engineer</t>
  </si>
  <si>
    <t>DevOps Engineer - Automation Architect</t>
  </si>
  <si>
    <t xml:space="preserve">DevOps Engineer - Infrastructure as a Service </t>
  </si>
  <si>
    <t>DevOps Engineer - Networking</t>
  </si>
  <si>
    <t>Test Engineer</t>
  </si>
  <si>
    <t>SUPPORT TO PURCHASER ACTIVITIES</t>
  </si>
  <si>
    <t>Microsost Engineers</t>
  </si>
  <si>
    <t>VMWare Engineers</t>
  </si>
  <si>
    <t>IVV Documentation</t>
  </si>
  <si>
    <t>Work Package Management Documentation</t>
  </si>
  <si>
    <t>High Level Release Plan</t>
  </si>
  <si>
    <t>Product Backlog</t>
  </si>
  <si>
    <t>AG1&amp;AG2 Technical Documentation - CDR Release</t>
  </si>
  <si>
    <t>AG3&amp;AG4&amp;AG5 Technical Documentation - CDR Release</t>
  </si>
  <si>
    <t>AG1&amp;AG2 Technical Documentation - Sprint Update Release(s)</t>
  </si>
  <si>
    <t>AG3&amp;AG4&amp;AG5 Technical Documentation - Sprint Update Release(s)</t>
  </si>
  <si>
    <t>High Level Release Plan - Sprint Update Release(s)</t>
  </si>
  <si>
    <t>Product Backlog - Sprint Update Release(s)</t>
  </si>
  <si>
    <t xml:space="preserve">Work Package Management Plan </t>
  </si>
  <si>
    <t xml:space="preserve">Work Package Implementation Plan </t>
  </si>
  <si>
    <t xml:space="preserve">Risk and Issue Management Plan </t>
  </si>
  <si>
    <t xml:space="preserve">Risk and Issue Log </t>
  </si>
  <si>
    <t>Quality Assurance Plan</t>
  </si>
  <si>
    <t xml:space="preserve">Configuration Management Plan </t>
  </si>
  <si>
    <t>Standard O&amp;M orchestration &amp; automation software training materials</t>
  </si>
  <si>
    <t>Direct</t>
  </si>
  <si>
    <t>Indirect</t>
  </si>
  <si>
    <t>AG1&amp;AG2 NS Bi-SC AIS Security Accreditation Input - Update Release(s)</t>
  </si>
  <si>
    <t>AG3&amp;AG4&amp;AG5 NATO ON Security Accreditation Input - Update Release(s)</t>
  </si>
  <si>
    <t xml:space="preserve">AG1&amp;AG2 NS Bi-SC AIS Security Accreditation - Security Audit </t>
  </si>
  <si>
    <t xml:space="preserve">AG3&amp;AG4&amp;AG5 NATO ON Security Accreditation - Security Audit </t>
  </si>
  <si>
    <t>AG1&amp;AG2 NS Bi-SC AIS Security Accreditation Input - CDR Release</t>
  </si>
  <si>
    <t>AG3&amp;AG4&amp;AG5 NATO ON Security Accreditation Input - CDR Release</t>
  </si>
  <si>
    <t>AG1&amp;AG2 IVV Documentation</t>
  </si>
  <si>
    <t xml:space="preserve">Work Package Management - Documentation </t>
  </si>
  <si>
    <t xml:space="preserve">Bespoke Initial ECS Integration - Training Materials </t>
  </si>
  <si>
    <t>Bespoke Initial ECS Integration - Course</t>
  </si>
  <si>
    <t>Bespoke Initial IaaS Integration - Course</t>
  </si>
  <si>
    <t xml:space="preserve">Bespoke Initial IaaS Integration - Training Materials </t>
  </si>
  <si>
    <t>Bespoke Initial CPS Integration - Training Materials</t>
  </si>
  <si>
    <t>Bespoke Initial CPS Integration - Course</t>
  </si>
  <si>
    <t>Bespoke Initial Cyber Integration - Course</t>
  </si>
  <si>
    <t xml:space="preserve">Bespoke Initial Cyber Integration - Training Materials </t>
  </si>
  <si>
    <t xml:space="preserve">Bespoke Advanced IaaS Integration - Training Materials </t>
  </si>
  <si>
    <t>Bespoke Advanced IaaS Integration - Course</t>
  </si>
  <si>
    <t xml:space="preserve">Bespoke Advanced ECS Integration - Training Materials </t>
  </si>
  <si>
    <t>Bespoke Advanced ECS Integration - Course</t>
  </si>
  <si>
    <t>Bespoke Advanced CPS Integration - Training Materials</t>
  </si>
  <si>
    <t>Bespoke Advanced CPS Integration - Course</t>
  </si>
  <si>
    <t xml:space="preserve">Bespoke Advanced Cyber Integration - Training Materials </t>
  </si>
  <si>
    <t>Bespoke Advanced Cyber Integration - Course</t>
  </si>
  <si>
    <t>Training</t>
  </si>
  <si>
    <t xml:space="preserve">Security Audit </t>
  </si>
  <si>
    <t xml:space="preserve">Critical Design Review </t>
  </si>
  <si>
    <t xml:space="preserve">Work Package Management - General Activities </t>
  </si>
  <si>
    <t xml:space="preserve">Procurement (Automation and Orchestration) </t>
  </si>
  <si>
    <t>Per Site</t>
  </si>
  <si>
    <t xml:space="preserve">Per Site </t>
  </si>
  <si>
    <t>Security Accreditation Input</t>
  </si>
  <si>
    <t xml:space="preserve">Implementation (Cyber Security Monitoring Enclaves) </t>
  </si>
  <si>
    <t>N/A</t>
  </si>
  <si>
    <t>AG3&amp;AG4&amp;AG5 IVV Documentation</t>
  </si>
  <si>
    <t>AG1</t>
  </si>
  <si>
    <t>AG2</t>
  </si>
  <si>
    <t>AG3</t>
  </si>
  <si>
    <t>AG4</t>
  </si>
  <si>
    <t>Generic</t>
  </si>
  <si>
    <t>IaaS</t>
  </si>
  <si>
    <t>Provides one or multiple VDI clusters for supporting local users and act as VDI disaster recovery resource pool.</t>
  </si>
  <si>
    <t>The Contractor shall implement, and integrate, the VDI clusters with VSAN ready node hardware as part of the Identity Forest (AIS.NATO.INT).</t>
  </si>
  <si>
    <t>The Contractor shall consolidate all VDI management components (e.g. vCenter, Database) as part of those clusters.</t>
  </si>
  <si>
    <t>Infrastructure Processing - Virtualization - vCenter</t>
  </si>
  <si>
    <t>Provides centralized management of the VMware resources, but will be deploys at both DC and EN locations.</t>
  </si>
  <si>
    <t>The Contractor shall deploy dedicated vCenter for each VDI (Horizon View) installation.</t>
  </si>
  <si>
    <t>Infrastructure Networking Services - Border protection services - Physical</t>
  </si>
  <si>
    <t>Configuration of the Physical Firewalls providing boundary protection between each CIS/security zone (Inter Security Zone)</t>
  </si>
  <si>
    <t>The Contractor shall implement all required adjustments for the infrastructure component to support the VDI implementation, including the required network changes (e.g. firewall settings and access control rules).</t>
  </si>
  <si>
    <t>Infrastructure Storage Services - Tier 1 - VSAN Storage</t>
  </si>
  <si>
    <t>Provides Virtual SAN combined with processing on VSAN node servers.</t>
  </si>
  <si>
    <t>Security hardening is not a separate task but an important aspects which needs to be addressed for all services.</t>
  </si>
  <si>
    <t>ECS</t>
  </si>
  <si>
    <t>Directory Service - Distributed File Service</t>
  </si>
  <si>
    <t>AD Distributed File Services (DFS) are used on the ON to provide single harmonized shared folder architecture for core services, replicated between multiple locations.</t>
  </si>
  <si>
    <t>The Contractor shall implement the new DFS services on the network segment which is to be specified by the Purchaser.</t>
  </si>
  <si>
    <t>Directory Service - NTP service</t>
  </si>
  <si>
    <t>Time services provide network time for virtual and physical services and appliances and will be provided by the Purchaser to be used on both legacy and new environments.</t>
  </si>
  <si>
    <t>The Contractor shall use the existing time services (NTP) for any new systems introduced in Activity Group 2.</t>
  </si>
  <si>
    <t>Directory Service - Naming policy</t>
  </si>
  <si>
    <t>The naming policy to be used for the ON provides a naming convention for User visual identity and any AD related objects. (OU, GPO, Groups, Users, Computers, Email, etc.). It is used to allow maximum automation of IT services and align the visual identities within NATO.</t>
  </si>
  <si>
    <t>The Contractor shall apply the current naming policy (PFI) where applicable in the Activity Group 2 activities.</t>
  </si>
  <si>
    <t>Email - DLP</t>
  </si>
  <si>
    <t>The email Data Loss Prevention (DLP) is established by the Titus for messaging client Outlook add-on and the ProofPoint gateway.</t>
  </si>
  <si>
    <t>The Contractor shall deploy Titus as standard messaging labelling tool on new end user devices, ensuring the implementation is compatible with the current message classification.</t>
  </si>
  <si>
    <t>Email - Client connectivity</t>
  </si>
  <si>
    <t>End user access is provided via the Outlook desktop client and Outlook Web Access (OWA).</t>
  </si>
  <si>
    <t>The Contractor shall enable OWA users to use message labelling via the TITUS tool.</t>
  </si>
  <si>
    <t>Provides information governance and security policies, enabling security classification marking of files for Email, Office Documents and any other windows file.</t>
  </si>
  <si>
    <t>The Contractor shall deploy Titus as standard data labelling tool on new end user devices on the Identity Domain.</t>
  </si>
  <si>
    <t>The Contractor shall deploy Titus Central Administration system on the network segment provided by the Purchaser.</t>
  </si>
  <si>
    <t>CPS</t>
  </si>
  <si>
    <t>VMware Horizon (VDI)</t>
  </si>
  <si>
    <t>VDI cluster installation and configuration, including tools/components to build images</t>
  </si>
  <si>
    <t>VMware App volumes</t>
  </si>
  <si>
    <t>App volumes configuration to support the deployment of application packages.</t>
  </si>
  <si>
    <t>Dell Wyse Management suite</t>
  </si>
  <si>
    <t>The thin client management solution to deploy, monitor and maintain updated the thin clients.</t>
  </si>
  <si>
    <t>The Contractor shall support the Purchaser by implementing infrastructure changes required to upgrade the existing thin client management solution and enhance the centralized monitoring.</t>
  </si>
  <si>
    <t>End user performance monitoring solution (TBD)</t>
  </si>
  <si>
    <t>The deployment and configuration of the components required to monitor the performance of end user environments (including applications).</t>
  </si>
  <si>
    <t>Cyber Security</t>
  </si>
  <si>
    <t>Enterprise Logging</t>
  </si>
  <si>
    <t>Deployment of the latest versions of the standard cyber security endpoint baseline</t>
  </si>
  <si>
    <t>Automation and Orchestration Licences/Tools - IREEN (NU)</t>
  </si>
  <si>
    <t>Automation and Orchestration Licences - Yearly Extension - IREEN (NU)</t>
  </si>
  <si>
    <t>Automation and Orchestration Licences - Yearly Extension - NATO ON (NS)</t>
  </si>
  <si>
    <t>Automation and Orchestration Licences/Tools - NATO ON (NS)</t>
  </si>
  <si>
    <t>Direct / Indirect pricing</t>
  </si>
  <si>
    <t>SOW reference</t>
  </si>
  <si>
    <t>Completion due</t>
  </si>
  <si>
    <t>Remarks</t>
  </si>
  <si>
    <t>REQ-DES</t>
  </si>
  <si>
    <t>REQ-DES-2.0</t>
  </si>
  <si>
    <t>REQ-DES-1.0</t>
  </si>
  <si>
    <t>REQ-DES-2.1</t>
  </si>
  <si>
    <t>REQ-DES-2.2</t>
  </si>
  <si>
    <t>REQ-DES-2.3</t>
  </si>
  <si>
    <t>REQ-DES-2.4</t>
  </si>
  <si>
    <t>REQ-DES-2.5</t>
  </si>
  <si>
    <t>REQ-DES-2.6</t>
  </si>
  <si>
    <t>REQ-DES-2.7</t>
  </si>
  <si>
    <t>REQ-DES-2.8</t>
  </si>
  <si>
    <t>REQ-DES-2.9</t>
  </si>
  <si>
    <t>REQ-DES-3.0</t>
  </si>
  <si>
    <t>REQ-DES-3.1</t>
  </si>
  <si>
    <t>REQ-DES-3.2</t>
  </si>
  <si>
    <t>REQ-DES-3.3</t>
  </si>
  <si>
    <t>REQ-DES-3.4</t>
  </si>
  <si>
    <t>REQ-DES-4.0</t>
  </si>
  <si>
    <t>REQ-DES-4.1</t>
  </si>
  <si>
    <t>REQ-DES-4.2</t>
  </si>
  <si>
    <t>REQ-DES-4.3</t>
  </si>
  <si>
    <t>REQ-DES-4.4</t>
  </si>
  <si>
    <t>REQ-AGL</t>
  </si>
  <si>
    <t>REQ-AGL-1.0</t>
  </si>
  <si>
    <t>REQ-AGL-2.0</t>
  </si>
  <si>
    <t>REQ-AGL-2.1</t>
  </si>
  <si>
    <t>REQ-AGL-2.2</t>
  </si>
  <si>
    <t>REQ-AGL-2.3</t>
  </si>
  <si>
    <t>REQ-AGL-2.4</t>
  </si>
  <si>
    <t>REQ-AGL-2.5</t>
  </si>
  <si>
    <t>REQ-AGL-2.6</t>
  </si>
  <si>
    <t>REQ-AGL-2.7</t>
  </si>
  <si>
    <t>REQ-AGL-3.0</t>
  </si>
  <si>
    <t>REQ-AGL-3.1</t>
  </si>
  <si>
    <t>REQ-AGL-3.2</t>
  </si>
  <si>
    <t>REQ-AGL-3.3</t>
  </si>
  <si>
    <t>REQ-AGL-3.4</t>
  </si>
  <si>
    <t>REQ-AGL-3.5</t>
  </si>
  <si>
    <t>REQ-AGL-3.6</t>
  </si>
  <si>
    <t>REQ-AGL-4.0</t>
  </si>
  <si>
    <t>REQ-AGL-6.0</t>
  </si>
  <si>
    <t>REQ-AGL-9.0</t>
  </si>
  <si>
    <t>REQ-AGL-9.1</t>
  </si>
  <si>
    <t>REQ-AGL-9.2</t>
  </si>
  <si>
    <t>REQ-AGL-10.0</t>
  </si>
  <si>
    <t>REQ-AGL-10.1</t>
  </si>
  <si>
    <t>REQ-AGL-10.2</t>
  </si>
  <si>
    <t>REQ-AGL-11.0</t>
  </si>
  <si>
    <t>REQ-AGL-11.1</t>
  </si>
  <si>
    <t>REQ-AGL-11.2</t>
  </si>
  <si>
    <t>REQ-CYB</t>
  </si>
  <si>
    <t>REQ-CYB-1.0</t>
  </si>
  <si>
    <t>REQ-CYB-2.0</t>
  </si>
  <si>
    <t>REQ-CYB-3.0</t>
  </si>
  <si>
    <t>REQ-CYB-3.1</t>
  </si>
  <si>
    <t>REQ-CYB-3.2</t>
  </si>
  <si>
    <t>REQ-CYB-3.3</t>
  </si>
  <si>
    <t>REQ-CYB-4.0</t>
  </si>
  <si>
    <t>REQ-CYB-4.1</t>
  </si>
  <si>
    <t>REQ-CYB-4.2</t>
  </si>
  <si>
    <t>REQ-CYB-4.3</t>
  </si>
  <si>
    <t>REQ-CYB-4.4</t>
  </si>
  <si>
    <t>REQ-CYB-4.5</t>
  </si>
  <si>
    <t>REQ-CYB-4.6</t>
  </si>
  <si>
    <t>REQ-CYB-4.7</t>
  </si>
  <si>
    <t>REQ-CYB-4.8</t>
  </si>
  <si>
    <t>REQ-CYB-4.9</t>
  </si>
  <si>
    <t>REQ-CYB-5.0</t>
  </si>
  <si>
    <t>REQ-CYB-6.0</t>
  </si>
  <si>
    <t>REQ-SUP</t>
  </si>
  <si>
    <t>REQ-SUP-1.0</t>
  </si>
  <si>
    <t>REQ-SUP-2.0</t>
  </si>
  <si>
    <t>REQ-SUP-2.1</t>
  </si>
  <si>
    <t>REQ-SUP-2.2</t>
  </si>
  <si>
    <t>REQ-SUP-2.3</t>
  </si>
  <si>
    <t>REQ-SUP-2.4</t>
  </si>
  <si>
    <t>REQ-SUP-2.5</t>
  </si>
  <si>
    <t>REQ-SUP-2.6</t>
  </si>
  <si>
    <t>REQ-SUP-2.7</t>
  </si>
  <si>
    <t>REQ-SUP-2.8</t>
  </si>
  <si>
    <t>REQ-SUP-2.9</t>
  </si>
  <si>
    <t>REQ-SUP-2.10</t>
  </si>
  <si>
    <t>REQ-SUP-2.11</t>
  </si>
  <si>
    <t>REQ-SUP-2.12</t>
  </si>
  <si>
    <t>REQ-SUP-2.13</t>
  </si>
  <si>
    <t>REQ-SUP-3.0</t>
  </si>
  <si>
    <t>REQ-SUP-3.1</t>
  </si>
  <si>
    <t>REQ-SUP-3.2</t>
  </si>
  <si>
    <t>REQ-SUP-3.3</t>
  </si>
  <si>
    <t>REQ-SUP-3.4</t>
  </si>
  <si>
    <t>REQ-SUP-3.5</t>
  </si>
  <si>
    <t>REQ-SUP-3.6</t>
  </si>
  <si>
    <t>REQ-SUP-3.7</t>
  </si>
  <si>
    <t>REQ-SUP-3.8</t>
  </si>
  <si>
    <t>REQ-SUP-3.9</t>
  </si>
  <si>
    <t>REQ-SUP-3.10</t>
  </si>
  <si>
    <t>REQ-SUP-3.11</t>
  </si>
  <si>
    <t>REQ-SUP-3.12</t>
  </si>
  <si>
    <t>REQ-SUP-3.13</t>
  </si>
  <si>
    <t>Direct unit price</t>
  </si>
  <si>
    <t>Indirect unit price as a "percentage % fee" on direct prices</t>
  </si>
  <si>
    <t>Indirect unit price allocation base</t>
  </si>
  <si>
    <t>Requirement ID</t>
  </si>
  <si>
    <t>Activity Group</t>
  </si>
  <si>
    <t>Product</t>
  </si>
  <si>
    <t>Solution Requirement</t>
  </si>
  <si>
    <t>Additional Description</t>
  </si>
  <si>
    <t>Infrastructure Processing - Management Domain</t>
  </si>
  <si>
    <t>The Contractor shall implement and integrate, as part of the infrastructure a management cluster, based on VSAN ready node hardware, in the Identity Forest (AIS.NATO.INT) at each node (minimum 4 nodes).</t>
  </si>
  <si>
    <t>Provides one or multiple Management cluster(s) to isolate the cloud management services (required from security and business continuity point of view)._x000D_
_x000D_
The intent is to centralize/minimize the amount of management clusters whenever possible</t>
  </si>
  <si>
    <t>Infrastructure Processing - Workload Domains - Generic</t>
  </si>
  <si>
    <t>The Contractor shall implement and integrate, as part of the infrastructure nodes, workload clusters with VSAN ready node hardware in the Identity Forest (AIS.NATO.INT).</t>
  </si>
  <si>
    <t xml:space="preserve">Provides one or multiple “General” cluster(s) for multi-tenant workloads </t>
  </si>
  <si>
    <t>Infrastructure Processing - Workload Domain - DMZ</t>
  </si>
  <si>
    <t>Provides one or multiple “DMZ” cluster(s) for hosting services in the DMZ (BPS1) for the NATO ON</t>
  </si>
  <si>
    <t xml:space="preserve">Reference Environment (IREEN ON@NU) </t>
  </si>
  <si>
    <t>The Contractor shall, as part of the development of the lifecycle of the NATO ON services, implement and integrate the reference environment IREEN ON @ NU, operated at NATO Unclassified classification.</t>
  </si>
  <si>
    <t>IREEN ON @NU is composed of an on-premise environment and services deployed in the NATO Public Cloud services based on Azure Cloud._x000D_
IREEN ON@NU is the Reference environment used for development, validation and testing activities._x000D_
IREEN ON @NU on-premise equipment will be implemented at NCI Agency The Hague, and will interface with NATO Public Cloud services and existing reference environments._x000D_
_x000D_
The Purchaser will support the Contractor in establishing the connectivity with the NATO Public Cloud services.</t>
  </si>
  <si>
    <t>The Contractor shall implement and integrate the system and components required for the development, validation and testing activities to prepare and implement and integrate the Activity Group 1 infrastructure nodes.</t>
  </si>
  <si>
    <t>The Contractor shall use the NATO Public Cloud (Azure cloud) in order to implement and integrate the non-hardware dependant solutions.</t>
  </si>
  <si>
    <t>The Contractor shall implement and integrate the on-premise systems and components, as part of IREEN ON@NU, required to develop, validate, and test the automation including the automated deployment of an Activity Group 1 infrastructure node.</t>
  </si>
  <si>
    <t>Infrastructure Processing - Physical Servers - Domain Controllers</t>
  </si>
  <si>
    <t>The Contractor shall implement and integrate 2 physical Domain Controllers per datacentre location, one for the Identity Forest, and one for the DMZ Forest.</t>
  </si>
  <si>
    <t>Provides Physical Domain Controllers for the Datacentre locations</t>
  </si>
  <si>
    <t>The Contractor shall involve the Purchaser in the configuration of the Domain controllers which are part of the existing operational environment.</t>
  </si>
  <si>
    <t>Infrastructure Processing - Physical Servers - Management Servers</t>
  </si>
  <si>
    <t>The Contractor shall configure the infrastructure to support the migration/move of legacy management servers onto the new infrastructure node.</t>
  </si>
  <si>
    <t>Provides Physical Management Servers (Design TBD)_x000D_
Existing local physical management servers are retained until transition to centralized management is running.</t>
  </si>
  <si>
    <t>Infrastructure Processing - Physical Servers - Exchange Servers</t>
  </si>
  <si>
    <t>The Contractor shall prepare, implement and integrate the infrastructure components to implement the new Microsoft Exchange environment, which is part of the Identity Forest/Tenant.</t>
  </si>
  <si>
    <t>Provides Physical Exchange Servers for the Datacentre locations</t>
  </si>
  <si>
    <t>The Contractor shall implement and integrate VMware vCenters on the management clusters of all infrastructure nodes.</t>
  </si>
  <si>
    <t>Provides centralized management of the VMware resources, but will be deployed at both DC and EN locations.</t>
  </si>
  <si>
    <t>Infrastructure Processing - Virtualization - NSX-T/ACI</t>
  </si>
  <si>
    <t>The Contractor shall deploy Cisco ACI as part of the infrastructure nodes.</t>
  </si>
  <si>
    <t>Provides network virtualization and micro segmentation.</t>
  </si>
  <si>
    <t>The Contractor shall configure the network for the ACT/ACO (Bi-SC) (NATO-ON-SZ-TNT-001) Security zone/Tenant.</t>
  </si>
  <si>
    <t>Infrastructure Processing - Virtualization - Operations Manager</t>
  </si>
  <si>
    <t>The Contractor shall integrate and replace (if deemed necessary in Activity Group 1) the existing vROPS system.</t>
  </si>
  <si>
    <t>Provides a detailed oversight of the capacity and usage of the resources</t>
  </si>
  <si>
    <t>The Contractor shall ensure the monitoring of all infrastructures nodes is centralized.</t>
  </si>
  <si>
    <t>Infrastructure Processing - Virtualization - Tanzu</t>
  </si>
  <si>
    <t>The Contractor shall define and implement and integrate the configuration of the infrastructure to support containarization (e.g. VMware Tanzu) leveraging the infrastructure deployed as part of Activity Group 1.</t>
  </si>
  <si>
    <t>Provides kubernetes solution.</t>
  </si>
  <si>
    <t>The Contractor shall support the Purchaser in the integration of containerized applications supporting enterprise SMC (BMC) services.</t>
  </si>
  <si>
    <t>Infrastructure Networking Services - Core Switching - (border) Leaf-Spine</t>
  </si>
  <si>
    <t>As part of the infrastructure, the Contractor shall implement and integrate the spine and leaf network configuration to support all infrastructure components.</t>
  </si>
  <si>
    <t>Provides physical (underlay) network based on leaf and spine switching topology.</t>
  </si>
  <si>
    <t>Infrastructure Networking Services - Core Switching - OOB</t>
  </si>
  <si>
    <t>The Contractor shall implement and integrate the out of band (OOB) management network, separated from the production network (not relying on the IaaS leaf/spine/firewall).</t>
  </si>
  <si>
    <t>Provides access to manage equipment (network, servers, appliances) via a separate management plane from the production network to ensure business continuity.</t>
  </si>
  <si>
    <t>Infrastructure Networking Services - Core Switching - External switches</t>
  </si>
  <si>
    <t>The Contractor shall define the changes required and coordinate with the Purchaser to integrate the infrastructure with the external switches and the Wide Area Network (NCI WAN) in order to support both new and existing IP subnets, implementing both IPv4 and IPv6 (default), inline with the PPDD.</t>
  </si>
  <si>
    <t>Provide node connectivity between Firewall and the WAN (NCI)._x000D_
WP05 will implement and configure the external switches.</t>
  </si>
  <si>
    <t>The Contractor shall implement and integrate the Firewalls (component of BPS1) as part of the infrastructure nodes, creating the initial security zone to support the initial tenant (Identity Forest) and applicable DMZ segments.</t>
  </si>
  <si>
    <t>Infrastructure Networking Services - Border protection services - Virtual</t>
  </si>
  <si>
    <t>The Contractor shall implement and integrate the infrastructure networking components including the elements required to support the transition and migration of services on the new infrastructure nodes.</t>
  </si>
  <si>
    <t>Virtualized Firewall services such as VMware distributed firewall, Cisco ACI EPGs) providing micro-segmentation for segmentation within a tenant/security zone.</t>
  </si>
  <si>
    <t>The Contractor shall define and implement and integrate the initial configuration of micro-segmentation.</t>
  </si>
  <si>
    <t>Infrastructure Networking Services - load balancing</t>
  </si>
  <si>
    <t>The Contractor shall implement and integrate the physical load balancers (i.e. F5 hardware appliance) to support the implementation and integration of physical workloads in highly available topologies at the Datacentre locations.</t>
  </si>
  <si>
    <t>Provide load balancing / Application Delivery control. Local and global load balancing, SSL interception, Web Application Firewall functionality._x000D_
_x000D_
The intent of the Activity Group 1 is to implement and integrate the infrastructure nodes without introducing complexity that will take too much time to implement and integrate solutions._x000D_
_x000D_
Detailed design development activities will be performed as part of the Activity Group 3 to develop and validate the Multi-tenant SDDC solution. Such development will lead to deciding on leveraging F5 virtual appliances or using the VMware load balancing capabilities.</t>
  </si>
  <si>
    <t>The Contractor shall either reuse existing load balancing virtual appliances (currently Pulse Secure) or leverage VMware Load balancing capabilities to deploy services in high availability topologies delivered in Activity Group 1.</t>
  </si>
  <si>
    <t>Provide load balancing / Application Delivery control. Local and global load balancing, SSL interception, Web Application Firewall functionality._x000D_
_x000D_
The intent of the Activity Group 1 is to implement and integrate the infrastructure nodes without introducing complexity as it will take too long to develop and move to operation many new solutions._x000D_
_x000D_
Detailed design development activities will be performed as part of the Activity Group 3 to develop and validate the Multi-tenant SDDC solution. Such development will lead to deciding on leveraging F5 virtual appliances or using the VMware load balancing capabilities.</t>
  </si>
  <si>
    <t>Infrastructure Networking Services – DDI</t>
  </si>
  <si>
    <t>The Contractor shall implement and integrate the solution delivered in AG1 with the current production IP address management, DNS and DHCP management services.</t>
  </si>
  <si>
    <t xml:space="preserve">IP address management, DNS services, DHCP management implementation_x000D_
_x000D_
The Contractor is not expected to deploy the new solution in Activity Group 1. </t>
  </si>
  <si>
    <t>Infrastructure Networking Services - SDN (Overlay)</t>
  </si>
  <si>
    <t>The Contractor shall implement the integration between CISCO Cisco Application Centric Infrastructure (ACI) and VMware, including the automated creation of virtual distributed switches.</t>
  </si>
  <si>
    <t>Virtual network on top of the physical (underlay) leveraging Cisco ACI and NSX-T providing the basis for a software defined network.(SDN)</t>
  </si>
  <si>
    <t>The Contractor shall implement and integrate the Tier 1 storage as part of the implementation of the VSAN clusters.</t>
  </si>
  <si>
    <t>The Contractor shall perform the configuration and changes required to support the IaaS, CPS, SMC and ECS services.</t>
  </si>
  <si>
    <t>The Contractor shall perform the configuration and changes required to support the Functional Services to be transitioned onto the new infrastructure nodes.</t>
  </si>
  <si>
    <t>Infrastructure Storage Services - Tier 2 - SAN Storage</t>
  </si>
  <si>
    <t>The Contractor shall integrate the SAN storage with the virtual infrastructure.</t>
  </si>
  <si>
    <t xml:space="preserve">For larger data sets where VSAN Node architectures do not provide a cost effective solution, external SAN storage is leveraged and connected to the VSAN clusters._x000D_
_x000D_
The Purchaser will identify and inform the Contractor in case Tier 2 SAN storage is required at a site. </t>
  </si>
  <si>
    <t>Backup and Recovery Services</t>
  </si>
  <si>
    <t>The Contractor shall use the purchaser provided hardware to implement and integrate the Tier 1 and Tier 2 backup systems.</t>
  </si>
  <si>
    <t>Provides short term (up to 6 months) backup of all data required to support business continuity in case of loss of data or service. This includes local backup and replication of backup date to a DR site providing off-site storage. Local backup based on VEAAM. Specific hardware and replication mechanisms are to be defined._x000D_
DR/Replication: Replication is to be developed in Activity Group 3._x000D_
Obsolete backup equipment providing offline backups (Tape Libraries) are to be replaced in case of obsolescence._x000D_
_x000D_
The off-site backup/replication is not expected to be implement and integrated in AG1.</t>
  </si>
  <si>
    <t>The Contractor shall ensure all backup systems implemented across the infrastructure nodes are using the same versions (according to the latest approved listed on the Agency Authorized Software List (A2SL)) and configuration patterns.</t>
  </si>
  <si>
    <t>Provides short term (up to 6 months) backup of all data required to support business continuity in case of loss of data or service. This includes local backup and replication of backup date to a DR site providing off-site storage. Local backup based on VEAAM. Specific hardware and replication mechanisms are to be defined._x000D_
DR/Replication: Replication is to be developed in Activity Group 3._x000D_
Obsolete backup equipment providing offline backups (Tape Libraries) are to be replaced in case of obsolescence.</t>
  </si>
  <si>
    <t>Provides short term (up to 6 months) backup of all data required to support business continuity in case of loss of data or service. This includes local backup and replication of backup date to a DR site providing off-site storage. Local backup based on VEAAM. Specific hardware and replication mechanisms are to be defined._x000D_
DR/Replication: Replication is to be developed in Activity Group 3._x000D_
Obsolete backup equipment providing offline backups (Tape Libraries) are to be replaced in case of obsolescence._x000D_
_x000D_
The Purchaser will use the mechanisms to configure the backup systems to support the migration of Functional services.</t>
  </si>
  <si>
    <t>The Contractor shall leverage infrastructure as a code to configure the systems and allow the purchaser to leverage the same mechanisms.</t>
  </si>
  <si>
    <t>Infrastructure Cyber Security Services - BPS1</t>
  </si>
  <si>
    <t>The Contractor shall implement and integrate Palo Alto Firewall as part of all infrastructure nodes.</t>
  </si>
  <si>
    <t>BPS1 - physical firewalls implementation</t>
  </si>
  <si>
    <t>The Contractor shall implement the configuration required to support the transition of services to the new IP Address Schema for the ON (new NCI) from the legacy IP addresses (NGCS).</t>
  </si>
  <si>
    <t>Infrastructure Cyber Security Services - Security hardening</t>
  </si>
  <si>
    <t>The Contractor shall define and implement the hardening for Software and Non-software products.</t>
  </si>
  <si>
    <t>Security hardening is not a separate task but an important aspects which needs to be tackled for all services.</t>
  </si>
  <si>
    <t xml:space="preserve">In order to define the security hardening of Software and Non-software products, the Contractor shall follow the Purchaser's existing hardening guidance which will be provided as PFI. </t>
  </si>
  <si>
    <t>Infrastructure SMC Services - IaaS Automation and Orchestration</t>
  </si>
  <si>
    <t>The Contractor shall implement and integrate the systems and lifecycles required to automate the deployment of the infrastructure nodes, including base components for specific VM's and VSAN ready node cluster configurations.</t>
  </si>
  <si>
    <t>Provides components and processes to establish DevOps practice, facilitate Configuration Versioning, Validation workflows, End to end Automated Release and Deployment, automated compliance reports etc. as specified in the SDP and lifecycle to be defined.</t>
  </si>
  <si>
    <t>The Contractor shall ensure recorded baselines and configurations are valid and deviations are known/identifiable without the need for manual access to the systems.</t>
  </si>
  <si>
    <t>Infrastructure SMC Services - Infrastructure Processing - HP OneView</t>
  </si>
  <si>
    <t>The Contractor shall integrate the HP hardware with the HP Oneview systems provided by the Purchaser, in order to monitor and maintain the server hardware, and ensure standardization and central management of the physical server hardware across all sites infrastructures.</t>
  </si>
  <si>
    <t>Provides remote management (incl. firmware patching) of HP server hardware (VSAN + Exchange + Domain Controllers)</t>
  </si>
  <si>
    <t>Infrastructure SMC Services - Infrastructure Processing - VCF</t>
  </si>
  <si>
    <t>The Contractor shall validate, with the involvement of the purchaser, if VMware Cloud Foundation (VCF) is to be used to deploy the initial infrastructure nodes, and especially to enable a transition from the Activity Group 1 single tenant to the Activity Group 4 multi-tenant infrastructure.</t>
  </si>
  <si>
    <t>Provides a set of software defined services for compute, storage, networking, security and cloud management to host applications.</t>
  </si>
  <si>
    <t>The Contractor shall leverage VMware Cloud Foundation (VCF) to implement and integrate the infrastructure nodes if applicable.</t>
  </si>
  <si>
    <t>Infrastructure SMC Services - Infrastructure Networking</t>
  </si>
  <si>
    <t>The Contractor shall implement and integrate the Cisco APIC controllers to configure the infrastructure networking components.</t>
  </si>
  <si>
    <t>Components used to implement and manage the overlay and underlay networks, consisting of Cisco APIC controllers, Nexus Dashboard, VMware NSX-T and Load Balancers/Application Delivery Controllers</t>
  </si>
  <si>
    <t>The Contractor shall implement and integrate VMware NSX-T management and other required IaaS Domain SMC elements to implement and integrate the initial infrastructure nodes (single tenant).</t>
  </si>
  <si>
    <t>Infrastructure SMC Services - Backup and Archiving</t>
  </si>
  <si>
    <t>The Contractor shall implement and integrate Veeam One to provide visibility of all backup implementations based on Veeam across the deployed infrastructures nodes.</t>
  </si>
  <si>
    <t>Provides monitoring and reporting of backup and archive service using "VEEAM One".</t>
  </si>
  <si>
    <t>Infrastructure SMC Services - Infrastructure Cyber Security</t>
  </si>
  <si>
    <t>The Contractor shall integrate the firewalls with the existing NATO firewall monitoring and management platform.</t>
  </si>
  <si>
    <t>Provides monitoring and management of the Infrastructure security components such as Panorama for the Palo Alto Firewalls. Other components are required to manage the NSX, CISCO ACI and NATO Enterprise logging.</t>
  </si>
  <si>
    <t>The Contractor shall configure all Domain and element management to send logs to the current NCSC logging/SIEM.</t>
  </si>
  <si>
    <t>Infrastructure SMC Services - Rack Management</t>
  </si>
  <si>
    <t>The Contractor shall implement the infrastructures changes required to integrate the rack components with the centralized rack management system (APC InfrastruXure Central) provided by the Purchaser, including network and access controls configuration.</t>
  </si>
  <si>
    <t>Provides the monitoring and management of equipment power consumption, rack access control and environmental monitoring._x000D_
Racks are to be standardized in Activity Group 1 to the maximum extent possible._x000D_
New racks will include standardized components for monitoring and management of power and rack access control.</t>
  </si>
  <si>
    <t>Infrastructure SMC Services - Privileged Account Management  </t>
  </si>
  <si>
    <t>The Contractor shall use the current Access model and processes that is in place in NATO.</t>
  </si>
  <si>
    <t>Directory Service - AD Site Architecture and trusts</t>
  </si>
  <si>
    <t>The Contractor shall adapt the directory services for the IDF in case different and/or additional network segments will be used.</t>
  </si>
  <si>
    <t>Architecture of Active Directory services and sites for the current AIS scope</t>
  </si>
  <si>
    <t>Directory Service - NPKI Services</t>
  </si>
  <si>
    <t>The Contractor shall use the existing NPKI services for the new hardware and software implemented.</t>
  </si>
  <si>
    <t>The NATO Public Key Infrastructure (NPKI) service provides all certificates issued to the NCIA Enterprise IT services. AD will require integration of directory services with NPKI for the Windows Native Enrolment Server (WNES), certificate trust chains and root Certificate Authority (CA).</t>
  </si>
  <si>
    <t>Directory Service - Directory Federation</t>
  </si>
  <si>
    <t>The Contractor shall replace the existing AD-FS Farm to the latest Windows version listed on the Agency Authorized Software List (A2SL) on the operational IDF.</t>
  </si>
  <si>
    <t>The ON will use Microsoft AD-Federation Services (AD-FS) to federate with external entities and enable single sign-on across organizational boundaries.</t>
  </si>
  <si>
    <t>The Contractor shall implement and integrate the new AD-FS Farm on the network segment provided by the Purchaser.</t>
  </si>
  <si>
    <t>The Contractor shall use the existing time services (NTP) for any new systems introduced in Activity Group 1.</t>
  </si>
  <si>
    <t>The Contractor shall apply the current legacy naming policy where applicable in the Activity Group 1 activities.</t>
  </si>
  <si>
    <t>Directory Service - Backup</t>
  </si>
  <si>
    <t>The Contractor shall integrate the backup of IDF and DMZ directory services using the IaaS backup and archive systems.</t>
  </si>
  <si>
    <t>Backup of directory objects and services.</t>
  </si>
  <si>
    <t>Email - Server architecture</t>
  </si>
  <si>
    <t>The Contractor shall configure the high availability Exchange servers (PFE) across both datacentres extending the existing Exchange organization in the IDF .</t>
  </si>
  <si>
    <t>Robust and highly available messaging and calendaring solution for the users in the AIS Identity Forest based on MS Exchange.</t>
  </si>
  <si>
    <t>The Contractor shall implement and integrate the new Exchange servers on the network segment provided by the Purchaser.</t>
  </si>
  <si>
    <t>The Contractor shall transfer all required functionality to the new Exchange servers in order to decommission the legacy Exchange server hardware at all sites.</t>
  </si>
  <si>
    <t>Email - Antimalware protection</t>
  </si>
  <si>
    <t>The Contractor shall deploy the new anti-malware / virus systems on the new Exchange servers replacing the current solution. The new anti-malware product, including licenses, is to be selected and provided by the Purchaser.</t>
  </si>
  <si>
    <t>Exchange Anti-Malware protection providing malware protection, spam detection, and regulatory compliance for Exchange servers.</t>
  </si>
  <si>
    <t>The Contractor shall configure Exchange to allow both Outlook and OWA client access on Exchange.</t>
  </si>
  <si>
    <t>Email - Backup and Archiving</t>
  </si>
  <si>
    <t>The Contractor shall integrate the new Exchange systems and associated databases with the IaaS backup and archive systems.</t>
  </si>
  <si>
    <t>Ensures backup and archiving of mail data according to service level targets.</t>
  </si>
  <si>
    <t>Email - Centralization</t>
  </si>
  <si>
    <t>Centralizes all email services currently hosted at the non-datacentre locations to the datacentres</t>
  </si>
  <si>
    <t>The Contractor shall ensure that out of scope sites maintain the ability to maintain only their mailboxes and distribution lists from their site, by delegation of administrative access.</t>
  </si>
  <si>
    <t xml:space="preserve">Email - Naming </t>
  </si>
  <si>
    <t>The Contractor shall apply the official naming policy (PFI) for the new Exchange systems deployed.</t>
  </si>
  <si>
    <t>Align email naming to naming policy.</t>
  </si>
  <si>
    <t>The Contractor shall identify, for the sites in scope of the SoW, if the VDI service needs to be implemented and/or transitioned as part of the Activity Group 2 activities, and prepare the Activity Group 1 infrastructure design and configuration required to support such VDI Horizon service.</t>
  </si>
  <si>
    <t>SCOM</t>
  </si>
  <si>
    <t>The Contractor shall perform the infrastructure modification required in order to integrate SCOM with newly deployed systems.</t>
  </si>
  <si>
    <t>The deployment and configuration of SCOM to monitor services._x000D_
_x000D_
The Purchaser will Ensure SCOM configuration is appropriately updated.</t>
  </si>
  <si>
    <t>Trellix ePO (servers)</t>
  </si>
  <si>
    <t>The Contractor shall perform the infrastructure modification required in order to integrate the existing Trellix service with newly deployed systems as part of the scope of the contract.</t>
  </si>
  <si>
    <t>Deployment and configuration of part of the security baselines and policies for the servers.</t>
  </si>
  <si>
    <t>RDS (administrators)</t>
  </si>
  <si>
    <t>The Contractor shall enhance existing CloudApp RDS instance (performance and configuration) in NS AIS to support the management of the new infrastructure node systems and services.</t>
  </si>
  <si>
    <t>The configuration of Remote desktop session service(s) to support centralized administration of services.</t>
  </si>
  <si>
    <t>Campus LAN - external switches</t>
  </si>
  <si>
    <t>The Contractor shall develop the network design details for the target IaaS which includes all Activity Groups.</t>
  </si>
  <si>
    <t>Physical installation and configuration of external switches_x000D_
_x000D_
The WP05 will deploy external switches used for the connection of the IaaS BPS 1 firewall to the WAN._x000D_
The Purchaser will ensure the physical connection is performed according to the design.</t>
  </si>
  <si>
    <t>The Contractor shall coordinate the changes required to integrate and interface the Activity Group 1 Infrastructure nodes with the Wide Area Network (NCI WAN).</t>
  </si>
  <si>
    <t xml:space="preserve">Physical installation and configuration of external switches_x000D_
_x000D_
The WP05 will deploy external switches used for the connection of the IaaS BPS 1 firewall to the WAN._x000D_
The Purchaser will ensure the physical connection is performed according to the design._x000D_
</t>
  </si>
  <si>
    <t>SMC</t>
  </si>
  <si>
    <t>Enterprise Request Management Services  </t>
  </si>
  <si>
    <t>The Contractor shall enable and provide support to WP11 (SMC) to host Enterprise Request Management SMC services on the IaaS nodes delivered by the WP07 in Activity Group 1.</t>
  </si>
  <si>
    <t>The Enterprise Request Management - BMC ITSM Suite provides request management ("ticketing") and workflow functionality, supporting ITIL based business processes, to end-users and support staff.</t>
  </si>
  <si>
    <t>Enterprise SMC Access Management Services  </t>
  </si>
  <si>
    <t>The Contractor shall enable and provide support to WP11 (SMC) to host Enterprise SMC Access Management services on the IaaS nodes delivered by the WP07 in Activity Group 1.</t>
  </si>
  <si>
    <t>Enterprise Request Management - Application Store provides facility for end-users to request applications for automatic deployment to their workstations; is provided by the self-service component of the BMC ITSM Suite._x000D_
_x000D_
Enterprise SMC Access Management - BMC Remedy SSO provides authentication and single sign-on functionality for all BMC ESMS applications. Provides interface to AD-FS. Provides LaunchPad functionality.</t>
  </si>
  <si>
    <t>Enterprise CI Discovery and CMDB Services  </t>
  </si>
  <si>
    <t>The Contractor shall enable and provide support to WP11 (SMC) to host Enterprise CI Discovery and CMDB SMC service on the IaaS nodes delivered by the WP07 in Activity Group 1.</t>
  </si>
  <si>
    <t>Enterprise CI Discovery and CMDB - BMC Discovery provides the central CMDB. The Atrium CMDB is implemented as a fully integrated component of the BMC ITSM Suite._x000D_
_x000D_
Enterprise CI Discovery and CMDB - BMC Discovery provides discovery of ("connected") physical, virtual, software, and service CIs, including the relationships (and interdependencies) across entire network.</t>
  </si>
  <si>
    <t>Enterprise Monitoring and Management Services  </t>
  </si>
  <si>
    <t>The Contractor shall enable and provide support to WP11 (SMC) to host Enterprise Monitoring and Management SMC services on the IaaS nodes delivered by the WP07 in Activity Group 1.</t>
  </si>
  <si>
    <t xml:space="preserve">Enterprise Monitoring and Management - BMC TrueSight Operations Management (TSOM) provides Enterprise IT service monitoring (with impact analysis) and management functionality across the NCI Agency AoR._x000D_
_x000D_
Single Pane of Glass provides a near real-time dashboard (with drill-down capability) which aggregates key information regarding all NCI Agency provided services to all customers. The SPoG is provided by BMC TrueSight Operations Management_x000D_
_x000D_
Enterprise Monitoring and Management - BMC TrueSight Capacity Optimization (TSCO) provides service capacity analysis, (advanced) forecasting, and chargebacks (for consumption attribution)._x000D_
</t>
  </si>
  <si>
    <t>Enterprise Orchestration and Automation Services  </t>
  </si>
  <si>
    <t>The Contractor shall enable and provide support to WP11 (SMC) to host Enterprise Orchestration and Automation SMC services on the IaaS nodes delivered by the WP07 in Activity Group 1.</t>
  </si>
  <si>
    <t>Enterprise SMC Orchestration and Automation - BMC TrueSight Orchestration (TSO) provides a full featured runbook automation capability to orchestrate complex, multi-service activities where domain (or service) specific orchestrations (and automations) must be sequenced, initiated, interpreted, and relevantly executed. Also provides key automation between ESMS components.</t>
  </si>
  <si>
    <t>Electronic DML Services</t>
  </si>
  <si>
    <t>The Contractor shall enable and provide support to WP11 (SMC) to host Electronic DML SMC services on the IaaS nodes delivered by the WP07 in Activity Group 1.</t>
  </si>
  <si>
    <t>Electronic DML provides electronic access to the contents of the definitive media library leveraging distributed file storage to reduce the impact of transferring large software media across the WAN.</t>
  </si>
  <si>
    <t>Cyber Security Monitoring - Online Vulnerability Assessment (OVA)  </t>
  </si>
  <si>
    <t>The Contractor shall configure all new components to allow the NCSC OVA service to scan systems directly from the existing NCSC OVA scanner.</t>
  </si>
  <si>
    <t>Integrates existing NCSC OVA service with the ON</t>
  </si>
  <si>
    <t>The Contractor shall support the Purchaser's in designing the physical and logical interfaces with the NSC OVA service.</t>
  </si>
  <si>
    <t>Cyber Security Monitoring - Online Computer Forensics (OCF)  </t>
  </si>
  <si>
    <t>The Contractor shall configure all new components to allow OCF service to scan and gather information from systems directly from the existing NCSC OCF scanner.</t>
  </si>
  <si>
    <t>Integrates existing NCSC OCF service with the ON</t>
  </si>
  <si>
    <t>The Contractor shall support the Purchaser's in designing the physical and logical interfaces with the NCSC OCF service.</t>
  </si>
  <si>
    <t>Cyber Security Monitoring - Tapped Network Packet Transfer  </t>
  </si>
  <si>
    <t>The Contractor shall define and configure the IaaS components, including physical interfaces, to allow for traffic to be captured using SPAN, ERSPAN and netflows.</t>
  </si>
  <si>
    <t>Integrates existing NCSC packet transfer service with the ON using physical taps placed in the network. During the implementation of new CIS, extra Taps and ports on the existing packet broker are required to capture traffic (if a new one is required, those will be procured by the Purchaser).</t>
  </si>
  <si>
    <t>Cyber Security Monitoring - SPAN Port Network Packet Transfer</t>
  </si>
  <si>
    <t>The Contractor shall configure the required IaaS/ECS/CPS components, including the virtualization components, in order for Purchaser's specified/selected traffic to be captured using SPAN, ERSPAN and netflows.</t>
  </si>
  <si>
    <t>Integrates existing NCSC packet transfer service based on the configuration of SPAN ports in the (physical or software defined) networking devices</t>
  </si>
  <si>
    <t>Cyber Security Monitoring - Firewall Logs and Alerts</t>
  </si>
  <si>
    <t>The Contractor shall implement and integrate all new Palo Alto firewalls (BPS1) leveraging the existing Purchaser's Firewall management, to automatically send logs to the existing SIEM.</t>
  </si>
  <si>
    <t>Integrates the NCSC collection of firewall logs and intrusion alerts from the Firewall Management System_x000D_
_x000D_
The Purchaser's current Firewall Management system is already connected to NCSC SIEM.</t>
  </si>
  <si>
    <t>The Contractor shall integrate the CPS, ECS and IaaS components with the existing NCSC Logging solution/SIEM, including network settings and configuring/deploying syslog forwarders.</t>
  </si>
  <si>
    <t xml:space="preserve">The WP02 will implement a new NATO Enterprise Logging service as part of the NATO ON._x000D_
_x000D_
The WP07 Contractor shall support the purchaser in defining the infrastructure details (IaaS) and other required component details to host and establish the new NATO Enterprise Logging, Operated by the NATO Cyber Security Center and used as a SIEM, as part of the Security Tenant._x000D_
_x000D_
The Contractor shall support the integration of CPS, ECS and IAAS, and configure the components, with the NATO Enterprise Logging solution._x000D_
_x000D_
This includes at a minimum but not limited to provisioning the required VMs, configuring network settings and configuring/deploying syslog forwarders and defining dashboards required to support the transition to operations._x000D_
</t>
  </si>
  <si>
    <t>Data Diode as a Service</t>
  </si>
  <si>
    <t>The Contractor shall leverage the existing operational diode system and define the required changes, to be implemented by the purchaser, in order to implement an integrate the infrastructure nodes and services.</t>
  </si>
  <si>
    <t>Enables one-way transfer of data from low to high, in this case from the Internet, NU, or NR into the ON at NS level. More low side domain are identified in the IDD._x000D_
This activity also includes the design of a catalogue sub-service for data diode procurement, deployment and O&amp;M as part of SEC011._x000D_
_x000D_
Infrastructure node will be deployed before the new Data Diode as a Service is available.</t>
  </si>
  <si>
    <t>Endpoint Security (Servers)</t>
  </si>
  <si>
    <t>The Contractor shall install and configure endpoint protection software on new components (e.g. window servers) as specified in the latest version of the Endpoint Security Software Baseline provided by the Purchaser as PFE at the time of execution of the implementation activity.</t>
  </si>
  <si>
    <t>NATO directive</t>
  </si>
  <si>
    <t>The Contractor shall implement AC/322-D/0048-REV3 security measures and provide full traceability of high-level security measures requirements down to the implementation level.</t>
  </si>
  <si>
    <t>Infrastructure Processing - Workload Domain - VDI</t>
  </si>
  <si>
    <t>The Contractor shall implement and integrate the Tier 1 storage as part of the implementation and integration of the VDI VSAN clusters.</t>
  </si>
  <si>
    <t>Infrastructure CIS Security Services - Security hardening</t>
  </si>
  <si>
    <t>In order to define the security hardening of Software and Non-software products, the Contractor shall follow the Purchaser's existing hardening guidance which will be provided as PFI.</t>
  </si>
  <si>
    <t>ECS Shared - Information Protection Control</t>
  </si>
  <si>
    <t>The Contractor shall implement and integrate the required infrastructure elements and systems to establish the VDI service at the sites in scope.</t>
  </si>
  <si>
    <t>VDI cluster installation and configuration, including tools/components to build images._x000D_
_x000D_
Sites in scope for Activity Group 2 are identified in SoW, Locations and Node Type per Activity Group and Spiral.</t>
  </si>
  <si>
    <t>The Contractor shall prepare and migrate the AppVolumes service to the newly provisioned IaaS at the sites in scope.</t>
  </si>
  <si>
    <t>App volumes configuration to support the deployment of application packages._x000D_
_x000D_
Sites in scope for Activity Group 2 are identified in SoW, Locations and Node Type per Activity Group and Spiral.</t>
  </si>
  <si>
    <t>The Contractor shall integrate the CPS, ECS and IaaS components with the existing NCSC Logging solution/SIEM. This shall include network settings and configuring / deploying syslog forwarders.</t>
  </si>
  <si>
    <t>The Contractor shall implement and integrate the specified endpoint protection agent and setting on new components (e.g. window servers).</t>
  </si>
  <si>
    <t>Deployment of the latest versions of the standard cyber security endpoint baseline_x000D_
_x000D_
The Purchaser will provide the latest endpoint security software baseline as PFE at the time of execution of the implementation activity.</t>
  </si>
  <si>
    <t>The Contractor shall plan, implement and integrate vSAN management clusters in the Service Forest according to new "SDDC architecture".</t>
  </si>
  <si>
    <t>The Contractor shall plan, implement and integrate vSAN workload clusters in the Service Forest according to new "SDDC architecture".</t>
  </si>
  <si>
    <t>Infrastructure Processing - Workload Domain – VDI</t>
  </si>
  <si>
    <t>The Contractor shall plan, implement and integrate VDI vSAN clusters in the Service Forest according to new "SDDC architecture".</t>
  </si>
  <si>
    <t>Infrastructure Processing - Workload Domain - Database</t>
  </si>
  <si>
    <t>The Contractor shall plan, implement and integrate vSAN Clusters for database workloads in the Service Forest according to new "SDDC architecture".</t>
  </si>
  <si>
    <t>Provides one or multiple “Database” cluster(s) for database workload (allowing to optimize license costs), but excluding databases used by cloud management services. (Multi-Tenancy IaaS)</t>
  </si>
  <si>
    <t>Infrastructure Processing - Workload Domain - Security</t>
  </si>
  <si>
    <t>The Contractor shall plan, implement and integrate vSAN Clusters for security workloads in the Service Forest according to new "SDDC architecture".</t>
  </si>
  <si>
    <t>Provides one or multiple “Security” cluster(s) for hosting Cyber Security services for the NATO ON (Single-Tenancy IaaS unless the services are later approved to run on Multi-tenant IaaS)</t>
  </si>
  <si>
    <t>The Contractor shall plan, implement and integrate vSAN clusters for DMZ workload domains in the Service Forest according to new "SDDC architecture".</t>
  </si>
  <si>
    <t>Infrastructure Processing - Workload Domain - Disaster Recovery</t>
  </si>
  <si>
    <t>The Contractor shall implement, as part of the Datacentre infrastructure node, an initial disaster recovery cluster based on VSAN ready node hardware in the Identity Forest.</t>
  </si>
  <si>
    <t>Provides one or multiple disaster recovery clusters to support EN disaster recoveries (Multi-Tenancy IaaS).</t>
  </si>
  <si>
    <t>Infrastructure Processing - Workload Domain - Reference tenant (IREEN ON @NS)</t>
  </si>
  <si>
    <t>The Contractor shall plan, implement and integrate vSAN clusters to build IREEN ON@NS for pre-production activities.</t>
  </si>
  <si>
    <t>Provide one or multiple workload cluster(s) and build the tenant used for pre-production activities (IREEN ON@NS)</t>
  </si>
  <si>
    <t>The Contractor shall define the lifecycle management workflow, develop the detailed design and implement and adapt the IREEN ON@NS systems required to establish the workflows.</t>
  </si>
  <si>
    <t>Reference Environment (IREEN ON @NU)</t>
  </si>
  <si>
    <t>The Contractor shall define the lifecycle management workflows, develop the detailed design and implement the IREEN Unclassified systems (on premise and NATO Public Cloud) required to establish the workflows.</t>
  </si>
  <si>
    <t>IREEN ON @NU is composed of an on-premise environment and services deployed in the NATO Public Cloud services based on Azure Cloud._x000D_
IREEN ON@NU is the Reference environment used for development, validation and testing activities._x000D_
IREEN ON @NU on-premise equipment will be implemented at NCI Agency The Hague, and will interface with NATO Public Cloud services and existing reference environments._x000D_
The Purchaser will support the Contractor in establishing the connectivity with the NATO Public Cloud services.</t>
  </si>
  <si>
    <t>The Contractor shall ensure that, regardless of the environment in which the changes are initiated, a change management process exists and is executed to align the configuration of all environments.</t>
  </si>
  <si>
    <t>The Contractor shall plan, implement and integrate vSAN Clusters for Disaster recovery workloads in the Service Forest according to new "SDDC architecture".</t>
  </si>
  <si>
    <t>The Contractor shall establish a Disaster Recovery mechanisms, leveraging load balancing and profile replication systems, in conjunction with vSphere replication, VMware Site Recovery Manager, and backup and recovery solutions.</t>
  </si>
  <si>
    <t>The Contractor shall plan, implement and integrate Physical Domain Controllers for the Service Forest.</t>
  </si>
  <si>
    <t>The Contractor shall plan, implement and integrate purchaser provided physical management servers to standardized hardware where required, as part of the Service Forest.</t>
  </si>
  <si>
    <t>Provides Physical Management Servers (Design TBD)_x000D_
_x000D_
The Need for dedicated physical management servers will be identified during the detailed design of the SDDC solution.</t>
  </si>
  <si>
    <t>If infrastructure changes are required to transition from IaaS nodes deployed earlier to the target IaaS nodes, the Contractor shall prepare and plan the transition of the systems to transition to the multi-tenant infrastructure.</t>
  </si>
  <si>
    <t>Infrastructure Processing - Virtualization – vCenter</t>
  </si>
  <si>
    <t>The Contractor shall plan, implement and integrate vCenter as required for the new Private Cloud SDDC.</t>
  </si>
  <si>
    <t>Infrastructure Processing - Virtualization - Automation</t>
  </si>
  <si>
    <t>The Contractor shall plan, implement and integrate Aria (vRealize) automation with NCIA Enterprise SMC.</t>
  </si>
  <si>
    <t>Provides automated deployment of a set/blueprint of VM's / services.</t>
  </si>
  <si>
    <t>The Contractor shall plan, implement and integrate network virtualization and micro-segmentation for all systems deployed as part of the infrastructure nodes.</t>
  </si>
  <si>
    <t>The Contractor shall plan, implement and integrate the systems required, including Aria operations, to provide unified oversight of the infrastructure capacity and usage of resources.</t>
  </si>
  <si>
    <t>Infrastructure Processing - Virtualization - LOG Insight</t>
  </si>
  <si>
    <t>The Contractor shall plan, implement and integrate VMware central logging (Log Insight) and interface it with the new NATO Enterprise Logging based on Splunk and including the SIEM functions.</t>
  </si>
  <si>
    <t>Provides VMware specific syslog data which is forwarded to the NATO Enterprise Logging based on Splunk.</t>
  </si>
  <si>
    <t>Infrastructure Processing - Virtualization – Tanzu</t>
  </si>
  <si>
    <t>The Contractor shall plan, implement and integrate container/kubernetes services as part of the SDDC solution.</t>
  </si>
  <si>
    <t>Infrastructure Processing - Virtualization - Network Insight</t>
  </si>
  <si>
    <t>The Contractor shall define the detailed design, implement and integrate Aria operation for networks as part of new SDDC.</t>
  </si>
  <si>
    <t>Provides a tool for network monitoring and troubleshooting</t>
  </si>
  <si>
    <t>The Contractor shall ensure that Aria operation for networks allows to diagnose and monitor all infrastructure nodes network traffic.</t>
  </si>
  <si>
    <t>Infrastructure Processing - Virtualization - Site Recovery Manager</t>
  </si>
  <si>
    <t>The Contractor shall plan, implement and integrate Site Recovery Manager to support disaster recovery scenarios according to the Recovery Time Objectives (RTO) and the Recovery Point Objectives (RPO) requirements of the services.</t>
  </si>
  <si>
    <t>Provides orchestration of disaster recovery procedures.</t>
  </si>
  <si>
    <t>The Contractor shall plan, implement and integrate the physical (underlay) network as part of new SDDC architecture.</t>
  </si>
  <si>
    <t>The Contractor shall define, implement and integrate the systems required to provide an out of band management access as part of new SDDC architecture.</t>
  </si>
  <si>
    <t>The Contractor shall plan, implement and integrate the network configuration and automation, including WAN connectivity, required to establish the dynamic routing needed by the tenants identified in the design (IaaS SDP).</t>
  </si>
  <si>
    <t>Provide node connectivity between Firewall and the WAN (NCI)</t>
  </si>
  <si>
    <t>The Contractor shall develop the required automation capability so that it can be used to automate the deployment of additional tenants.</t>
  </si>
  <si>
    <t>Infrastructure Networking Services - Border protection services – Physical</t>
  </si>
  <si>
    <t>The Contractor shall plan, implement and integrate the physical firewall as part of the SDDC architecture.</t>
  </si>
  <si>
    <t>The Contractor shall automate the deployment of new Physical Border Protection systems.</t>
  </si>
  <si>
    <t>The Contractor shall automate the configuration changes required of the Physical Border Protection systems in order to implement new tenants.</t>
  </si>
  <si>
    <t>Infrastructure Networking Services - Border protection services – Virtual</t>
  </si>
  <si>
    <t>The Contractor shall plan, implement and integrate the access controls and micro segmentation as part of the SDDC architecture.</t>
  </si>
  <si>
    <t>The Contractor shall automate the configuration changes required of the Virtual Border Protection systems in order to implement new tenants and Virtual Machines.</t>
  </si>
  <si>
    <t>The Contractor shall develop and validate the application delivery/load balancing design required to support the secure multi-tenancy.</t>
  </si>
  <si>
    <t>Provide load balancing / Application Delivery control. Local and global load balancing, SSL interception, Web Application Firewall functionality.</t>
  </si>
  <si>
    <t>The Contractor shall develop the detailed design of the Load balancing/Application delivery elements, leveraging integrated functionalities whenever possible, to ensure the solution is well integrated and easy to update and maintain.</t>
  </si>
  <si>
    <t>The Contractor shall automate the configuration changes required of the load balancing/Application delivery systems in order to implement new tenants and Virtual Machines.</t>
  </si>
  <si>
    <t>The Contractor shall plan, implement and integrate the DNS, DHCP, IP address management (DDI) solutions as part of new SDDC, including:_x000D_
 A complete new NCI IP address scheme segmentation._x000D_
 The establishment of a new DNS root service._x000D_
 The new IP Address management and its integration with Active directory services._x000D_
 The new DHCP clusters and management and the integration with network and directory services.</t>
  </si>
  <si>
    <t>IP address management, DNS services, DHCP management.</t>
  </si>
  <si>
    <t>Infrastructure Networking Services - (QoS) policy services</t>
  </si>
  <si>
    <t>The Contractor shall develop and implement the QoS settings and policies to support end to end QoS.</t>
  </si>
  <si>
    <t>The Contractor shall develop and validate the overlay network design required to support the secure multi-tenancy.</t>
  </si>
  <si>
    <t>The Contractor shall develop the detailed design of the SDN (Overlay) solution, leveraging integrated functionalities whenever possible, to ensure the solution is well integrated and easy to update and maintain.</t>
  </si>
  <si>
    <t>The Contractor shall Implement and configure the T1 storage as part of the implementation of the VSAN clusters.</t>
  </si>
  <si>
    <t>The Contractor shall perform the configuration and changes required on the Tier 1 VSAN Storage to support the IaaS, CPS, SMC and ECS services.</t>
  </si>
  <si>
    <t>The Contractor shall support the Purchaser in defining the detailed solution to integrate Tier 2 storage (if required) and Implement the infrastructure changes required to support SAN storage.</t>
  </si>
  <si>
    <t>For larger data sets where VSAN Node architectures do not provide a cost effective solution, external SAN storage is leveraged and connected to the VSAN clusters.</t>
  </si>
  <si>
    <t>Infrastructure Archive Storage Services</t>
  </si>
  <si>
    <t>The Contractor shall define, implement and integrate the archiving solution as part of new SDDC.</t>
  </si>
  <si>
    <t>Provides long term backup of specific data requiring data retention longer than 6 months. (to meet specific compliance regulations)</t>
  </si>
  <si>
    <t>The Contractor shall integrate the IaaS, ECS, CPS systems requiring archiving services with the Infrastructure Archive Storage Services.</t>
  </si>
  <si>
    <t>The Contractor shall implement the backup and recovery services using the preferred hardware (T1/T2/3 backup storage).</t>
  </si>
  <si>
    <t>Provides short term (up to 6 months) backup of all data required to support business continuity in case of loss of data or service. This includes local backup and replication of backup date to a DR site providing off-site storage. Local backup based on VEAAM. Specific hardware and replication mechanisms are to be defined.</t>
  </si>
  <si>
    <t>The Contractor shall implement DR orchestration using VMware Site Recovery Manager, vSphere replication and the chosen backup replication mechanisms.</t>
  </si>
  <si>
    <t>The Contractor shall implement standardized Palo Alto Firewalls as part of the infrastructure.</t>
  </si>
  <si>
    <t>The Contractor shall implement the configuration required to support the use of the new IP Address plan (new NCI) and the use of legacy IP addresses in order to support transition of services on the new infrastructure as well as the multi-tenancy.</t>
  </si>
  <si>
    <t>The Contractor shall develop and implement dashboards in order to automate security compliance identification and reporting.</t>
  </si>
  <si>
    <t>The Contractor shall develop the DevOps lifecycles and pipelines required and implement Automation and Orchestration solutions in order to automate all infrastructure node changes.</t>
  </si>
  <si>
    <t>The Contractor shall implement and integrate HP Oneview in order to manage and monitor all HP server hardware.</t>
  </si>
  <si>
    <t>The Contractor shall and define the required interface from HP Oneview towards Enterprise SMC.</t>
  </si>
  <si>
    <t>The Contractor shall define the detailed design to implement the Multi-tenant IaaS and identify if VMware VCF is to be leveraged to automatically deploy the VMware components.</t>
  </si>
  <si>
    <t>The Contractor shall implement all the VMware components according to the latest VMware validated design / SDDC architecture.</t>
  </si>
  <si>
    <t>The Contractor shall define and validate the detailed design for the IaaS domain management system implementation as part of the multi-tenant SDDC.</t>
  </si>
  <si>
    <t>The Contractor shall implement the domain management components required to establish, manage and monitor the network components.</t>
  </si>
  <si>
    <t>The Contractor shall implement Veeam one as part of the Service Forest.</t>
  </si>
  <si>
    <t>The Contractor shall integrate the solution with centralized monitoring and administration systems.</t>
  </si>
  <si>
    <t>The Contractor shall implement the infrastructure security management solutions including Panorama, NSX-T management, Cisco APIC and Cisco Orchestrator.</t>
  </si>
  <si>
    <t>The Contractor shall plan and implement a centralized rack management and monitoring solution.</t>
  </si>
  <si>
    <t xml:space="preserve">Provides the monitoring and management of equipment power consumption, rack access control and environmental monitoring._x000D_
Racks are to be standardized in Activity Group 1 to the maximum extent possible._x000D_
New racks will include standardized components for monitoring and management of power and rack access control._x000D_
</t>
  </si>
  <si>
    <t>Infrastructure SMC Services - Privileged Account Management</t>
  </si>
  <si>
    <t>The Contractor shall develop and prepare the management process and procedures to establish the centralized operational management and change management of the IaaS systems.</t>
  </si>
  <si>
    <t>The Contractor shall plan for the integration of the IaaS Domain SMC tools with PAM and development operational management procedures.</t>
  </si>
  <si>
    <t>Infrastructure SMC Services - NPKI automation</t>
  </si>
  <si>
    <t>The Contractor shall support the Purchaser with the identification of infrastructure design details required to integrate with the NATO PKI including WNES and SCEP.</t>
  </si>
  <si>
    <t>IaaS transition kit</t>
  </si>
  <si>
    <t>In order to perform an IaaS upgrade, there may be a need to leverage an IaaS “transition" kit.</t>
  </si>
  <si>
    <t>Directory Service - Service Forest (NXXX.NATO.INT)</t>
  </si>
  <si>
    <t>The Contractor shall deploy this new forest by implementing physical and virtual SVF domain controllers on the new ON network segment.</t>
  </si>
  <si>
    <t>The service forest (SVF) will separate the identity and resource forest with the management services required for the IaaS and SMC services. It will host all IaaS and SMC related services that can be consumed by the IDF and future tenants. The SVF will be a new green-field forest (NXXX.NATO.INT - where XXX is to be defined).</t>
  </si>
  <si>
    <t>The Contractor shall configure the SVF directory sites and services for all sites within scope for the target ON network segment.</t>
  </si>
  <si>
    <t>Directory Service – OU</t>
  </si>
  <si>
    <t>The Contractor shall implement a standardized OU structure for the Service Forest that is optimized for the centrally managed IT infrastructure.</t>
  </si>
  <si>
    <t>The AD organisational unit (OU) structure needs to adapt to and be implemented for the ON centralized and automated administration model.</t>
  </si>
  <si>
    <t>Directory Service - Group Policies</t>
  </si>
  <si>
    <t>The Contractor shall leverage the AD Group Policy feature to apply all required settings that can be applied via Group Policy Objects (GPOs) for the SVF.</t>
  </si>
  <si>
    <t>The AD Group Policy feature will be leveraged to implement and control specific configurations for users and computer objects in AD.</t>
  </si>
  <si>
    <t>Directory Service - Identity Management</t>
  </si>
  <si>
    <t>The Contractor shall design, implement and integrate the Identity Management systems, MIM or replacing solution, in the SVF to prepare for deployment of the complete IDAM solution.</t>
  </si>
  <si>
    <t xml:space="preserve">For Identity and Access Management (IDAM), the Microsoft Identity Manager (MIM) services, are to be used for automated lifecycle management of all production user accounts, associated mailboxes, home drives and MySites. It will also be used for the lifecycle management and access management for shared mailboxes and distribution lists, security groups and non-person identity (service) accounts. This applies to all windows forests in scope (IDF, SVF and DMZF)._x000D_
_x000D_
Privileged Access Management (PAM) will be provided by WP2 and may need to establish an interface with the Active Directories, E-SMC services and/or MIM in order to execute managing elevated permissions for administrative accounts._x000D_
_x000D_
MIM solution may need to be replaced by the latest Microsoft solution due to MIM reaching its product end life._x000D_
</t>
  </si>
  <si>
    <t>Directory Service - Access Management</t>
  </si>
  <si>
    <t>MIM will be utilized to automate security group membership using integration with Enterprise SMC for triggers.</t>
  </si>
  <si>
    <t>The Contractor shall deploy a fully redundant AD-FS cluster between both datacentres in SVF.</t>
  </si>
  <si>
    <t>The Contractor shall use the time services (NTP) provided by the Purchaser for any new systems introduced in Activity Group 3.</t>
  </si>
  <si>
    <t>The Contractor shall validate the time service design and apply this to all ON systems that require NTP in a consistent manner.</t>
  </si>
  <si>
    <t>Directory Service - DNS Service</t>
  </si>
  <si>
    <t>The Contractor shall implement the new root DNS service based on InfoBlox in the BPS1 DMZs.</t>
  </si>
  <si>
    <t>The Domain Name Services (DNS) provide hierarchical naming system for computers and services. The root DNS servers are currently hosted in the IDF. The target architecture foresees to host the Root DNS services in the BPS1 DMZ's in both datacentres.</t>
  </si>
  <si>
    <t>The Contractor shall implement and configure AD DNS services in SVF and integrate them with the new DNS Root services hosted in the BPS1 DMZ.</t>
  </si>
  <si>
    <t>Directory Service - Key Management Service</t>
  </si>
  <si>
    <t>The Contractor shall implement and use Microsoft ADBA services in SVF enabling activation of computers within this forest.</t>
  </si>
  <si>
    <t>The Key Management Service (KMS) is an activation service that allows NATO to manage the activation of their Windows systems and Office. The target architecture should be based on Microsoft AD Based Activation (ADBA) keeping the traditional KMS services in place to allow activation for non-ADBA compatible services.</t>
  </si>
  <si>
    <t>The Contractor shall implement a KMS service in the SVF to allow activation for operating systems that are incompatible with the ADBA service.</t>
  </si>
  <si>
    <t>The Contractor shall use the official naming policy provided by the Purchaser where applicable in the SVF.</t>
  </si>
  <si>
    <t>The Contractor shall, in cooperation with the Purchaser, append and/or amend the official naming policy where the Purchaser's policy does not provide sufficient information, or prevents/restricts the Contractor in leveraging the naming policy for automation and orchestration.</t>
  </si>
  <si>
    <t>The Contractor shall implement AD backup for the SVF directory services leveraging the IaaS backup and archive systems.</t>
  </si>
  <si>
    <t>Directory Service - Monitoring</t>
  </si>
  <si>
    <t>The Contractor shall implement SCOM services on the SVF and integrate it with Directory Services of the SVF.</t>
  </si>
  <si>
    <t>Monitoring of directory services and domain health shall be accomplished using Microsoft System Centre Operations Manager (SCOM)</t>
  </si>
  <si>
    <t>DHCP</t>
  </si>
  <si>
    <t>The AD DHCP service will be utilized to provide IP addressing for the end user clients.</t>
  </si>
  <si>
    <t>The Contractor shall integrate the AD DHCP services with the DNS, DHCP and IPAM (DDI) solution based on Infoblox.</t>
  </si>
  <si>
    <t>Email - Gateway services</t>
  </si>
  <si>
    <t>The Contractor shall implement the mail gateway agent and management services (ProofPoint) in the BPS1 DMZ and the SVF in order to prepare for the integration once connectivity to the operational network is possible.</t>
  </si>
  <si>
    <t>Gateway secure mail gateways providing mail routing, malware protection, spam detection, and regulatory compliance based on ProofPoint Mail Gateway appliances.</t>
  </si>
  <si>
    <t>Email – DLP</t>
  </si>
  <si>
    <t>The Contractor shall configure Proofpoint gateways in order to prevent data loss based on message labelling, message content and attachments.</t>
  </si>
  <si>
    <t>The Contractor shall design the detailed naming logic for email related objects as part of the IDAM solution, allowing automaton of mailbox/DL lifecycle management.</t>
  </si>
  <si>
    <t>The Contractor shall take into account the official naming policy (PFI) when developing the detailed naming logic.</t>
  </si>
  <si>
    <t>Email – Automation</t>
  </si>
  <si>
    <t>As part of the IDAM design and implementation, the Contractor shall include the development of the automation of mailbox/ distribution lists(DL) lifecycle (Creation, update, deletion and access management.</t>
  </si>
  <si>
    <t>Provides automated provisioning of mailboxes and distribution lists (DL), including DL membership management.</t>
  </si>
  <si>
    <t>Email - Self-service</t>
  </si>
  <si>
    <t>The Contractor shall prepare the integration with SMC to allow for Mailbox/DL lifecycle management and Access Management.</t>
  </si>
  <si>
    <t>Self-service portal allowing request of mail services and mailbox/DL memberships. Portal is provided by SMC (BMC Remedy), which triggers MIM to execute the request in an automated fashion.</t>
  </si>
  <si>
    <t>Database - Server Architectures</t>
  </si>
  <si>
    <t>The Contractor shall deploy Database services, respectively in the applicable Service Forest, Identity Forest and DMZ Forest, for all services deployed by the Contractor and requiring the database functionalities, leveraging dedicated ESX clusters for databases provided as part of IaaS.</t>
  </si>
  <si>
    <t>Provides a highly available centralized Database services to be used for all core services (ECS,CPS,SMC))</t>
  </si>
  <si>
    <t>The Contractor shall prepare the target design of VDI CloudPods so that the service can failover in an automated manner in case of disaster at a site.</t>
  </si>
  <si>
    <t>The Contractor shall prepare the target design of VDI CloudPods so that users can roam across the NATO sites and retain access to their applications and profile data.</t>
  </si>
  <si>
    <t>The Contractor shall prepare and implement a centralized solution for Application packaging.</t>
  </si>
  <si>
    <t>The Contractor shall prepare and implement the new thin client management solution in the Services forest with centralized administration.</t>
  </si>
  <si>
    <t>Microsoft Endpoint Configuration Manager (replaces SCCM)</t>
  </si>
  <si>
    <t>The Contractor shall prepare and implement the new MECM instance with updated delegation and security model.</t>
  </si>
  <si>
    <t>The deployment and configuration of SCCM to deploy applications and updates.</t>
  </si>
  <si>
    <t>The Contractor shall implement monitoring for the newly built IaaS, ECS and CPS systems and services using new SCOM instance.</t>
  </si>
  <si>
    <t>The deployment and configuration of SCOM to monitor services.</t>
  </si>
  <si>
    <t xml:space="preserve">Trellix ePO (endpoints)_x000D_
Titus_x000D_
and other security agents part of the baseline_x000D_
</t>
  </si>
  <si>
    <t>The Contractor shall prepare and implement the new endpoint security solutions and ensure these are configured on the end-users/admin endpoints deployed.</t>
  </si>
  <si>
    <t>Deployment and configuration of part of the security baselines and policies for the endpoints.</t>
  </si>
  <si>
    <t>The Contractor shall migrate the sites to the new endpoint security solution.</t>
  </si>
  <si>
    <t>The Contractor shall prepare and implement the new endpoint security solutions and ensure those are configured on servers deployed as part of Activity Group 3.</t>
  </si>
  <si>
    <t>The Contractor shall define how many new RDS instance(s) are required as part of the Service forest to support the multi tenancy model.</t>
  </si>
  <si>
    <t>The Contractor shall prepare and implement the required RDS instances.</t>
  </si>
  <si>
    <t>RDS (users)</t>
  </si>
  <si>
    <t>The Contractor shall identify with the Purchaser how many new RDS instance(s) are required as part of the identity forest to support user transition towards the NATO ON.</t>
  </si>
  <si>
    <t>The configuration of Remote desktop session service(s) to support the access to (to-be defined) centralized applications.</t>
  </si>
  <si>
    <t>User profile solution - NS AIS</t>
  </si>
  <si>
    <t>The Contractor shall migrate the NS AIS user profile solution to a coherent enterprise management (common set of policies).</t>
  </si>
  <si>
    <t>Setup and configuration of the user profile for NS AIS users</t>
  </si>
  <si>
    <t>User profile solution - Global NS</t>
  </si>
  <si>
    <t>The Contractor shall migrate the Global NS user profile solution to a coherent enterprise management (common set of policies).</t>
  </si>
  <si>
    <t>Setup and configuration of the user profile for Global NS users (including administrators)</t>
  </si>
  <si>
    <t>The Contractor shall bring all Campus and external switches under centralized management/monitoring.</t>
  </si>
  <si>
    <t>physical installation and configuration of external switches (all sites except Remote Nodes)</t>
  </si>
  <si>
    <t xml:space="preserve">Enterprise SMC Services including: _x000D_
- Enterprise Request Management - BMC ITSM Suite_x000D_
- Enterprise Request Management - Application Store_x000D_
- Enterprise SMC Access Management - BMC Remedy SSO_x000D_
- Enterprise CI Discovery and CMDB - BMC Atrium CMDB_x000D_
- Enterprise CI Discovery and CMDB - BMC Discovery_x000D_
- Enterprise Monitoring and Management - BMC TrueSight Operations Management (TSOM)_x000D_
- Enterprise Monitoring and Management - Single Pane of Glass_x000D_
- Enterprise Monitoring and Management - BMC TrueSight Capacity Optimization (TSCO)_x000D_
- Enterprise SMC Orchestration and Automation - BMC TrueSight Orchestration (TSO)_x000D_
- Electronic DML For description see the SMC section under 5.5.1._x000D_
_x000D_
</t>
  </si>
  <si>
    <t>The Contractor shall enable and provide support (i.e. provide the infrastructure services) to WP11 (SMC) to host all SMC services as per Service Placement on the IaaS delivered by the Contractor, including services using containers (kubernetes).</t>
  </si>
  <si>
    <t>For description see the SMC section under 5.5.1.</t>
  </si>
  <si>
    <t>The Contractor shall design, provide and implement all the interfaces between Domain, Element SMC and Enterprise SMC Services (see SMC SDP), as described in IDT.</t>
  </si>
  <si>
    <t>Cyber Security Monitoring - Online Vulnerability Assessment (OVA)</t>
  </si>
  <si>
    <t>The Contractor shall support the Purchaser in defining the physical and logical interface required to integrate with the NSCS OVA service.</t>
  </si>
  <si>
    <t>The Contractor shall configure all new components to allow the NCSC OVA service to scan systems directly from the NCSC OVA scanner.</t>
  </si>
  <si>
    <t>Cyber Security Monitoring - Online Computer Forensics (OCF)</t>
  </si>
  <si>
    <t>The Contractor shall configure all new components to allow OCF service to scan and gather system information directly from the NCSC OCF scanner.</t>
  </si>
  <si>
    <t>The Contractor shall support the Purchaser in defining the physical and logical interface required to integrate with the Online Computer Forensics (OCF) service.</t>
  </si>
  <si>
    <t>Cyber Security Monitoring - Tapped Network Packet Transfer</t>
  </si>
  <si>
    <t>The Contractor shall support the Purchaser in defining the physical and logical interface required to implement Network Taps.</t>
  </si>
  <si>
    <t xml:space="preserve">Integrates existing NCSC packet transfer service with the ON using physical taps placed in the network_x000D_
_x000D_
During the implementation of new CIS, extra Taps and ports on a packet broker are required to capture traffic._x000D_
</t>
  </si>
  <si>
    <t>The Contractor shall define and configure the IaaS components physical interfaces to allow for traffic to be captured using SPAN/ERSPAN and netflows.</t>
  </si>
  <si>
    <t>The Contractor shall define and configure the IaaS components virtualized systems to allow for traffic to be captured using SPAN/ERSPAN and/or netflows.</t>
  </si>
  <si>
    <t>The Contractor shall implement the Panorama system (IaaS Domain SMC) according to the target design in order to manage the BPS1 Firewall.</t>
  </si>
  <si>
    <t>Integrates the NCSC collection of firewall logs and intrusion alerts from the Firewall Management System</t>
  </si>
  <si>
    <t>The Contractor shall implement the logging for the IaaS Domain SMC services, including the firewall, and prepare the interface required to integrate with the with the NATO Enterprise Logging including the SIEM functions.</t>
  </si>
  <si>
    <t>Privileged Access Management (PAM)</t>
  </si>
  <si>
    <t>The Contractor shall participate and contribute to the design workshops organized by the Purchaser, or, as delegated, by the its WP02 PAM vendor, on the implementation of the PAM solution in order to define the interfaces details.</t>
  </si>
  <si>
    <t xml:space="preserve">Provides control of administration rights for the ON systems. No standing admin rights. Just enough privilege, just enough time, all actions logged._x000D_
_x000D_
Privilege Access Management (PAM) will be designed, implemented and provided by the WP02. In order to achieve the successful implementation of the PAM, The Contractor is required to help with the integration of the PAM solution as the system integrator, and shall also be responsible for collaborating with WP07 in ensuring the delivered PAM-solution provides the necessary security measures for the Security Accreditation responsibilities of WP07, as detailed in WP02 SoW documentation (this shall be managed/intermediated by the Purchaser)._x000D_
</t>
  </si>
  <si>
    <t>DNSSEC</t>
  </si>
  <si>
    <t>The Contractor shall support the WP02 in defining the infrastructure details required to implement the DNS SEC services, including BPS1 and directory services.</t>
  </si>
  <si>
    <t xml:space="preserve">Provides increased security for DNS services._x000D_
_x000D_
WP02 will deliver the DNSSEC design and its implementation for the NATO ON CIS. As the primary DNS services will be delivered under the WP07 by the system integrator in accordance with the IAAS and ECS SDPs, it is required that the system integrator will play a role in supporting the WP02 for the DNSSEC implementation._x000D_
</t>
  </si>
  <si>
    <t>User &amp; Device Credentials</t>
  </si>
  <si>
    <t>The Contractor shall support the Purchaser to define the interface details required to integrate with NPKI and User/Device credentials services.</t>
  </si>
  <si>
    <t xml:space="preserve">Provides the ability to issue and manage cryptographic credentials (certificates and smart cards) for users, devices but also services._x000D_
_x000D_
WP02 will deliver the NATO ON User and Device Credential (UDC) services. It includes the issuance of smart cards with NATO PKI certificates for users and certificate enrolment interfaces for devices, with support of the existing interfaces provided by the NATO PKI system._x000D_
</t>
  </si>
  <si>
    <t>The Contractor shall support the purchaser in defining the IaaS infrastructure details, and other required component details, to host and establish the new Enterprise Logging (NCSC SIEM) as part of the Security Tenant.</t>
  </si>
  <si>
    <t>The WP02 will implement a new NATO Enterprise Logging service as part of the NATO ON._x000D_
_x000D_
The WP07 Contractor shall support the purchaser in defining the infrastructure details (IaaS) and other required component details to host and establish the new NATO Enterprise Logging, Operated by the NATO Cyber Security Center and used as a SIEM, as part of the Security Tenant._x000D_
_x000D_
The Contractor shall support the integration of CPS, ECS and IAAS, and configure the components, with the NATO Enterprise Logging solution._x000D_
_x000D_
This includes at a minimum but not limited to provisioning the required VMs, configuring network settings and configuring/deploying syslog forwarders and defining dashboards required to support the transition to operations.</t>
  </si>
  <si>
    <t>The Contractor shall configure the components and support the integration of CPS, ECS and IaaS services with the NATO Enterprise Logging solution, including provisioning the required VMs, configuring network settings and configuring/deploying syslog forwarders, and defining dashboards required to support the transition to operations.</t>
  </si>
  <si>
    <t>The Contractor shall define the detailed design and Install the new data diode system (BPS4).</t>
  </si>
  <si>
    <t>Enables one-way transfer of data from low to high, in this case from the Internet, NU, or NR into the ON at NS level. More low side domain are identified in the IDD._x000D_
_x000D_
This activity also includes the design of a catalogue sub-service for data diode procurement, deployment and O&amp;M as part of SEC011.</t>
  </si>
  <si>
    <t>The Contractor shall configure the data diode system (BPS4) to support the services leveraging the data diode for low to high data transfers.</t>
  </si>
  <si>
    <t>Gateway to External CIS</t>
  </si>
  <si>
    <t>The Contractor shall assess the security risks associated with all the required information exchanges between the ON and legacy/external CIS and the delta in security postures in order to understand the security functionalities required to maintain the security posture of the ON.</t>
  </si>
  <si>
    <t>Composition of all components at boundaries or in DMZs that provide security functions in order to enable information flows between the ON and any external network necessary, including the legacy systems, while maintaining the security posture of the ON (i.e. the new tenant). (There will be a difference between security postures of ON and legacy AIS due to security services implemented by ITM-R in ON.)</t>
  </si>
  <si>
    <t>The Contractor shall use the outcome of the risk assessment and leverage the architecture products provided by the Purchaser to design and implement additional security functions at boundaries and in DMZs to ensure the security posture of the ON is adequate.</t>
  </si>
  <si>
    <t>Email Server Security</t>
  </si>
  <si>
    <t>The Contractor shall support the WP02 for the integration of the new email server security solution, including creating user/service accounts, granting permissions and configuring the email server for filtering and quarantining the emails.</t>
  </si>
  <si>
    <t>The WP02 will provide a new Email server security solution.</t>
  </si>
  <si>
    <t>Endpoint Security (Clients)</t>
  </si>
  <si>
    <t>The Contractor shall deploy and configure the endpoint protection agents on the clients (user/admin endpoints part of the new service forest) in accordance with the latest Endpoint protection baseline and additional guidance provided by the Purchaser.</t>
  </si>
  <si>
    <t>Deployment of the latest versions of the standard cyber security endpoint baseline with the addition of a new service for application control</t>
  </si>
  <si>
    <t>Data Loss Prevention (DLP) Discovery (Servers)</t>
  </si>
  <si>
    <t>The Contractor shall support the WP02 in defining the IaaS, CPS, ECS detailed design elements required to implement the DLP discovery service.</t>
  </si>
  <si>
    <t>The WP02 will design and implement a new DLP discovery service for Data at Rest on servers</t>
  </si>
  <si>
    <t>The Contractor shall implement the infrastructure components required to support the integration of the DLP discovery service.</t>
  </si>
  <si>
    <t>The Contractor shall transition management clusters from previously deployed IaaS nodes (Activity Group 1 Single Tenant) and perform the changes required to align with the target design (Multi-tenant).</t>
  </si>
  <si>
    <t>Provides one or multiple Management cluster(s) to isolate the cloud management services (required from security and business continuity point of view).</t>
  </si>
  <si>
    <t>The Contractor shall consolidate the management clusters if identified by the validated detailed design (e.g. consolidated centralized management).</t>
  </si>
  <si>
    <t>Infrastructure Processing - Workload Domains – Generic</t>
  </si>
  <si>
    <t>The Contractor shall transition workload clusters from previously deployed IaaS nodes (Single Tenant) and perform the changes required to align with the target design (Multi-tenant).</t>
  </si>
  <si>
    <t>The Contractor shall transition all VDI clusters from the Identity Forest to the Service Forest and align the deployment with the validated design (SDDC architecture supporting IaaS multi-tenancy).</t>
  </si>
  <si>
    <t>Infrastructure Processing - Workload Domain – Database</t>
  </si>
  <si>
    <t>The Contractor shall deploy and migrate all databases services used by IaaS, ECS, CPS, SMC systems to the Database workload cluster.</t>
  </si>
  <si>
    <t>Provides one or multiple “Database” cluster(s) for multi-tenant database workload (allowing to optimize license costs), but excluding databases used by cloud management services. (Multi-Tenancy IaaS)</t>
  </si>
  <si>
    <t>The Contractor shall perform the infrastructure changes required to support the transition and/or migration of all database systems previously implemented, onto the database clusters.</t>
  </si>
  <si>
    <t>Infrastructure Processing - Workload Domain – Security</t>
  </si>
  <si>
    <t>The Contractor shall establish the security cluster tenants and host the cyber security systems for all Cyber Security workloads.</t>
  </si>
  <si>
    <t>The Contractor shall migrate any cyber security systems to the established security cluster as required during the validation of the design.</t>
  </si>
  <si>
    <t>The Contractor shall implement the DMZ workload clusters.</t>
  </si>
  <si>
    <t>The Contractor shall implement the DMZ systems and infrastructure changes required to provide the CPS, ECS, IaaS, SMC and Cyber security services.</t>
  </si>
  <si>
    <t>The Contractor shall develop the automation, implement and configure the infrastructure changes to support all activities identified to be performed, leveraging the IREEN ON @NS tenant as part of the DevOps lifecycles.</t>
  </si>
  <si>
    <t>The Contractor shall include the automation required to instantiate pre-production logical zones and deploy applications, in order to test and validate end to end access and functionalities before they are moved in production.</t>
  </si>
  <si>
    <t>The Contractor shall implement the changes required to ensure the Reference environments environment evolve over time and are continuously updated to support the DevOps lifecycles.</t>
  </si>
  <si>
    <t>The Contractor shall ensure the Reference environments systems are aligned at all time with the production (NATO ON) systems.</t>
  </si>
  <si>
    <t>The Contractor shall define and implement the sizing required for the Disaster recovery clusters to support the business continuity requirements.</t>
  </si>
  <si>
    <t>The Contractor shall plan and migrate Domain controllers to the new IPv4 and IPv6 address plans for both Identity and DMZ forests, when systems were not deployed in the target network segments.</t>
  </si>
  <si>
    <t>The Contractor shall migrate management servers to the new NCI network IPv4 and IPv6 address plans.</t>
  </si>
  <si>
    <t>Provides Physical Management Servers (Design TBD)</t>
  </si>
  <si>
    <t>The Contractor shall execute the infrastructure changes required to support the e-mail service transition from single tenant to Multi-tenant infrastructure (if applicable).</t>
  </si>
  <si>
    <t>The Contractor shall transition all vCenters management, previously deployed as part of the Identity Forest, to the Service Forest.</t>
  </si>
  <si>
    <t>The Contractor shall implement all vCenters as part of the management tenant/security zone under the Service Forest.</t>
  </si>
  <si>
    <t>The Contractor shall transition vCenters previously deployed as part of the Identity Forest, into the management tenant/security zone and under the Service Forest.</t>
  </si>
  <si>
    <t>The Contractor shall ensure that all infrastructure management network traffic is part of the NATO ON VRF dedicated for IaaS management.</t>
  </si>
  <si>
    <t>The Contractor shall ensure VMware management is integrated with the PAM service.</t>
  </si>
  <si>
    <t>The Contractor shall integrate all IaaS systems and components with automation, to support the automated deployment of applications, including end to end infrastructure changes required (e.g. security policies, backup policies, load balancing, tenancy).</t>
  </si>
  <si>
    <t>The Contractor shall transition all networks and VSAN nodes to leverage the network virtualization and micro-segmentation detailed design defined and validated as part of the SDDC and multi-tenant design.</t>
  </si>
  <si>
    <t>The Contractor shall ensure the capacity and resource usage of all infrastructure nodes in scope of the contract are integrated in the centralized operational management system.</t>
  </si>
  <si>
    <t>The Contractor shall support the integration of the NATO Enterprise Logging based on Splunk, by implementing all required infrastructure changes required.</t>
  </si>
  <si>
    <t>Provides VMware specific syslog data which is forwarded to the SIEM/NATO Enterprise Logging (based on Splunk).</t>
  </si>
  <si>
    <t>The Contractor shall integrate the logging of all infrastructure components, including Log Insight, with the NATO Enterprise Logging.</t>
  </si>
  <si>
    <t>The Contractor shall implement and integrate the systems required to provide container support (kubernetes) as part of the SDDC solution validated in Activity Group 3.</t>
  </si>
  <si>
    <t>The Contractor shall implement and integrate Aria operation for networks as part of new SDDC solution.</t>
  </si>
  <si>
    <t>The Contractor shall integrate all the infrastructure nodes with the new SDDC solution.</t>
  </si>
  <si>
    <t>The Contractor shall, for all systems deployed on all infrastructure nodes, implement and integrate Site Recovery Manager to support disaster recovery scenarios according to the Recovery Time Objectives (RTO) and the Recovery Point Objectives (RPO) requirements of the services.</t>
  </si>
  <si>
    <t>The Contractor shall implement, integrate and update the physical (underlay) network components and systems of all infrastructures nodes to align the implementation with the target validated design for the SDDC and Multi-tenant IaaS.</t>
  </si>
  <si>
    <t>The Contractor shall implement and integrate the systems to provide a centralized and secure out of band management access for all components of all infrastructure nodes.</t>
  </si>
  <si>
    <t>Provides access to manage equipment (network, servers, and appliances) via a separate management plane from the production network to ensure business continuity.</t>
  </si>
  <si>
    <t>The Contractor shall implement and integrate the network components, including establishment of the WAN connectivity and dynamic routing, required to establish the tenants identified in the design (IaaS SDP), for all infrastructures nodes.</t>
  </si>
  <si>
    <t>The Contractor shall implement, integrate and update the physical firewalls of all infrastructures nodes as per the validated design for the SDDC and Multi-tenant IaaS.</t>
  </si>
  <si>
    <t>The Contractor shall ensure the transition of infrastructure nodes configuration of the physical firewall previously deployed, to its target configuration, is automated and does not affect operational services.</t>
  </si>
  <si>
    <t>The Contractor shall implement, integrate and transition the access controls and micro segmentation configuration, of all infrastructure nodes, inline with the SDDC architecture and multi-tenant design.</t>
  </si>
  <si>
    <t>The Contractor shall ensure the transition of infrastructure nodes configuration of virtual border protection mechanisms previously deployed, to their target configuration, is automated and does not affect operational services.</t>
  </si>
  <si>
    <t>The Contractor shall execute the application delivery control configuration changes required to transition all infrastructure node configuration to the target SDDC/multi-tenant infrastructure configuration.</t>
  </si>
  <si>
    <t>The Contractor shall support the Purchaser with the infrastructure changes required to support the transition of system/application as part of the new infrastructure.</t>
  </si>
  <si>
    <t>Infrastructure Networking Services - DDI</t>
  </si>
  <si>
    <t>The Contractor shall transition the DNS service to the target design, including the DNS root system and management as per the target validated design.</t>
  </si>
  <si>
    <t>The Contractor shall transition the DHCP and IP management services to the target validated design.</t>
  </si>
  <si>
    <t>The Contractor shall implement the QoS settings and policies to support end to end QoS for all system deployed as part of the infrastructure nodes.</t>
  </si>
  <si>
    <t>The Contractor shall implement the overlay network design required to support the secure multi-tenancy at all infrastructure nodes.</t>
  </si>
  <si>
    <t>The Contractor shall implement the storage configuration and changes required to support the IaaS, CPS, SMC and ECS services, and all the services transitioned onto the new infrastructure nodes.</t>
  </si>
  <si>
    <t>The Contractor shall support the Purchaser in defining the detailed solution to integrate Tier 2 storage (if required).</t>
  </si>
  <si>
    <t>The Contractor shall Implement the infrastructure changes required to support SAN storage.</t>
  </si>
  <si>
    <t>The Contractor shall integrate the IaaS, ECS, CPS system deployed at all infrastructures nodes requiring archiving services.</t>
  </si>
  <si>
    <t>The Contractor shall transition the backup and recovery services to the target validated design, including the configuration required for all system deployed as part of all infrastructures nodes, in order to support RTO and RPO requirements.</t>
  </si>
  <si>
    <t xml:space="preserve">Provides short term (up to 6 months) backup of all data required to support business continuity in case of loss of data or service. This includes local backup and replication of backup date to a DR site providing off-site storage. Local backup based on VEAAM. Specific hardware and replication mechanisms are to be defined._x000D_
DR/Replication: Replication is to be developed in Activity Group 3._x000D_
Obsolete backup equipment providing offline backups (Tape Libraries) are to be replaced in case of obsolescence._x000D_
</t>
  </si>
  <si>
    <t>The Contractor shall implement all BPS1 physical firewall and BPS 1 DMZ services to support the multi-tenancy for all infrastructures nodes.</t>
  </si>
  <si>
    <t>The Contractor shall ensure the security hardening and security baselines are deployed on all systems and across all infrastructures nodes.</t>
  </si>
  <si>
    <t>The Contractor shall update the dashboards in order to automate security compliance identification and reporting of all infrastructure nodes components.</t>
  </si>
  <si>
    <t>The Contractor shall ensure all infrastructure nodes are transitioned to be operated and managed following the DevOps lifecycles and pipelines developed and validated in Activity Group 3.</t>
  </si>
  <si>
    <t>The Contractor shall transition all HP server hardware monitoring and management into the centralized HP Oneview deployed in the ON Service Forest.</t>
  </si>
  <si>
    <t>The Contractor shall, if validated in Activity Group 3, perform the transition activities necessary to consolidate the deployment and lifecycle management of all VMware infrastructure node components and systems/applications.</t>
  </si>
  <si>
    <t>The Contractor shall transition all infrastructure node to monitor and manage the network systems and components via the centralized network management systems.</t>
  </si>
  <si>
    <t>The Contractor shall transition all the Backup and Archiving system under the centralized management system (VEEAM One).</t>
  </si>
  <si>
    <t>The Contractor shall transition all the infrastructure node systems to be managed and monitored via the centralized infrastructure security systems.</t>
  </si>
  <si>
    <t>The Contractor shall transition the rack management of all infrastructure nodes into the centrally managed solution.</t>
  </si>
  <si>
    <t>Provides the monitoring and management of equipment power consumption, rack access control and environmental monitoring.</t>
  </si>
  <si>
    <t>The Contractor shall adjust the operational management procedures of the delivered services, to leverage the PAM solution, and use the PAM solution for the management of systems.</t>
  </si>
  <si>
    <t>The Contractor shall perform the infrastructure configuration and changes required to support the integration with the NATO PKI services, including the integration with WNES and SCEP.</t>
  </si>
  <si>
    <t>The Contractor shall use and deploy NATO PKI certificates.</t>
  </si>
  <si>
    <t>If needed or required, the Contractor shall use the transition kit as part of the infrastructure transition from earlier deployment to the target design.</t>
  </si>
  <si>
    <t>Directory Service - Identity and Resource Forest (AIS.NATO.INT)</t>
  </si>
  <si>
    <t>The Contractor shall migrate all IDF Domain Controllers (physical and virtual) to the target ON network segment and ensure the software baseline is updated (OS version aligned).</t>
  </si>
  <si>
    <t xml:space="preserve">The current operational AD forests that are to be reused for the Operational Network (ON) environment are the AIS.NATO.INT (AIS) and the N178.NATO.INT (N178) forests. In addition to these existing forests, a new AD Forest is to be established named Service Forest (SVF)._x000D_
The current AIS forest hosts all user identities, FASs, infrastructure and management tools for the NATO command structure._x000D_
The AIS forest is to be reused by WP07 as Identity and Resource Forest (IDF), hosting all user identities and FASs. The IDF will not host administrative accounts, infrastructure management services and minimize the hosting of management tools, as these will be transferred to the new Service Forest (SVF)._x000D_
The current AIS forest spans more sites than the ones in scope of this project. In addition, out-of-scope sites may continue to consume certain centralized core services (e.g. Exchange, Skype for Business). Furthermore, the AIS forest currently consists of two domains: the primary AIS domain (AIS.NATO.INT) and one sub-domain named NECCCIS. The ECS on the NECCCIS sub-domain are out of scope for the Contractor._x000D_
The management of ECS hosted at out-of-scope sites will remain with the local staff at those sites, maintaining the current administrative delegation model, allowing the site to administer only their own AD objects. _x000D_
The current operational N178 forest is used to hosting services in a DMZ, including but not limited to a Global Address List (GAL) synchronization service. The N178 forest is to be reused by WP07 to continue supporting services that are to be hosted in the BPS1 DMZ._x000D_
</t>
  </si>
  <si>
    <t>The Contractor shall integrate the management and shared core services hosted in the SVF with the services hosted in the IDF.</t>
  </si>
  <si>
    <t xml:space="preserve">The current operational AD forests that are to be reused for the Operational Network (ON) environment are the AIS.NATO.INT (AIS) and the N178.NATO.INT (N178) forests. In addition to these existing forests, a new AD Forest is to be established named Service Forest (SVF)._x000D_
The current AIS forest hosts all user identities, FASs, infrastructure and management tools for the NATO command structure._x000D_
The AIS forest is to be reused by WP07 as Identity and Resource Forest (IDF), hosting all user identities and FASs. The IDF will not host administrative accounts, infrastructure management services and minimize the hosting of management tools, as these will be transferred to the new Service Forest (SVF)._x000D_
The current AIS forest spans more sites than the ones in scope of this project. In addition, out-of-scope sites may continue to consume certain centralized core services (e.g. Exchange, Skype for Business). Furthermore, the AIS forest currently consists of two domains: the primary AIS domain (AIS.NATO.INT) and one sub-domain named NECCCIS. The ECS on the NECCCIS sub-domain are out of scope for the Contractor._x000D_
The management of ECS hosted at out-of-scope sites will remain with the local staff at those sites, maintaining the current administrative delegation model, allowing the site to administer only their own AD objects._x000D_
The current operational N178 forest is used to hosting services in a DMZ, including but not limited to a Global Address List (GAL) synchronization service. The N178 forest is to be reused by WP07 to continue supporting services that are to be hosted in the BPS1 DMZ._x000D_
</t>
  </si>
  <si>
    <t>The Contractor shall establish the AD and ADFS trust relationships required between the SVF and IDF.</t>
  </si>
  <si>
    <t>For services (e.g. Exchange, Skype for Business) consumed at out-of-scope sites that are hosted centrally at the datacentre locations, the Contractor shall implement the required permissions for the Purchaser to perform tasks that require elevated permissions.</t>
  </si>
  <si>
    <t>The Contractor shall integrate the shared core management services hosted in the SVF with the services hosted in the IDF and DMZF.</t>
  </si>
  <si>
    <t>The Contractor shall establish the AD and ADFS trust relationships required between the SVF,IDF and DMZF.</t>
  </si>
  <si>
    <t>Directory Service - DMZ Forest (N178.NATO.INT)</t>
  </si>
  <si>
    <t>The Contractor shall migrate all DMZF Domain Controllers (physical and virtual) to the target ON network segment and ensure the software baseline is updated (OS version aligned).</t>
  </si>
  <si>
    <t>The DeMilitarized Zone Forest DMZ is a dedicated forest for and hosted within the DMZ that is enabling ON WAN connectivity (BPS-1 Security Zone). The DMZF provides directory services for applications requiring edge components in the DMZ that can be integrated in Windows Active Directory. The existing operational N0178 Forest will be used and uplifted for this purpose. (N0178.NATO.INT)</t>
  </si>
  <si>
    <t>The Contractor shall integrate the shared core management services hosted in the SVF with the services hosted in the DMZF.</t>
  </si>
  <si>
    <t>The Contractor shall establish the AD and ADFS trust relationships required between SVF and DMZF.</t>
  </si>
  <si>
    <t>The Contractor shall implement and extend AD sites for the new ON network segments for the IDF, SVF and DMZF AD Domains.</t>
  </si>
  <si>
    <t>The Contractor shall establish AD Windows trusts between the new SVF and the IDF and DMZF, as required for management services.</t>
  </si>
  <si>
    <t>Directory Service - OU</t>
  </si>
  <si>
    <t>The Contractor shall extend the existing OU structures of the IDF and DMZF optimized for the ON environment clearly separating migrated and new services and legacy services.</t>
  </si>
  <si>
    <t xml:space="preserve">The AD organisational unit (OU) structure needs to adapt to and be implemented for the ON centralized and automated administration model. </t>
  </si>
  <si>
    <t>The Contractor shall extend and align the Group Policy service in the IDF and DMZF to the new OU structure and GPO's.</t>
  </si>
  <si>
    <t>The Contractor shall support the implementation the WNES servers and the certificate trusts chains with root CA in the IDF, SVF and DMZF using the NPKI services.</t>
  </si>
  <si>
    <t>The Contractor shall configure the infrastructure services and establish the interfaces required to allow for the integration of the PAM system to be performed by WP02.</t>
  </si>
  <si>
    <t>The Contractor shall implement and configure the IDAM solution based on MIM, or newer approved solution, in order to enable lifecycle management in the IDF, SVF and DMZF for:_x000D_
 User AD accounts, Exchange User mailboxes, Skype for Business accounts, Home Drives and SharePoint MySites,_x000D_
 Administrator AD accounts,_x000D_
 Service AD Accounts and AD Security Groups linked to a service or application,_x000D_
 Exchange Functional mailboxes, Shared Mailboxes and Distribution Lists.</t>
  </si>
  <si>
    <t>The Contractor shall implement the IDAM solution using MIM, or newer approved solution, and additional methods, including scripting, in order to ensure fully automated management of the objects and services that it manages.</t>
  </si>
  <si>
    <t>The Contractor shall implement the interface between MIM, or newer approved solution, and the NEDS in order to exchange identity data required to manage the lifecycle of administrator accounts, user accounts, user mailboxes, SfB accounts, home drives and MySites.</t>
  </si>
  <si>
    <t>The Contractor shall establish the interface between MIM, or newer approved solution, and the NCIA Enterprise SMC service in order to exchange data allowing the lifecycle management.</t>
  </si>
  <si>
    <t>The Contractor shall establish the interface between MIM, or newer solution, and the NCIA Enterprise SMC service in order to trigger the automation and control of changes of functional and shared mailboxes, distribution lists, security groups and (non-person) service accounts, user accounts, user mailboxes, SfB accounts, home drives and MySites.</t>
  </si>
  <si>
    <t>The Contractor shall establish interfaces between MIM, or newer approved solution, and the Active Directories of the IDF, SVF and DMZF.</t>
  </si>
  <si>
    <t>The Contractor shall implement IDAM services for the 3 Directories.</t>
  </si>
  <si>
    <t>For Identity and Access Management (IDAM), the Microsoft Identity Manager (MIM) services, are to be used for automated lifecycle management of all production user accounts, associated mailboxes, home drives and MySites. It will also be used for the lifecycle management and access management for shared mailboxes and distribution lists, security groups and non-person identity (service) accounts. This applies to all windows forests in scope (IDF, SVF and DMZF)._x000D_
_x000D_
Privileged Access Management (PAM) will be provided by WP2 and may need to establish an interface with the Active Directories, E-SMC services and/or MIM in order to execute managing elevated permissions for administrative accounts._x000D_
_x000D_
MIM solution may need to be replaced by the latest Microsoft solution due to MIM reaching its product end life.</t>
  </si>
  <si>
    <t>The Contractor shall deliver the IDAM solution based on MIM, or newer approved solution, in order to execute access management based on AD security groups, managing the group membership based on triggers and information provided by the Enterprise SMC.</t>
  </si>
  <si>
    <t>The Contractor shall apply attribute based access, provided that the data quality for the attribute is sufficient.</t>
  </si>
  <si>
    <t>The Contractor shall replace the legacy AD-FS service in the IDF by implementing new redundant AD-FS clusters at both datacentre locations.</t>
  </si>
  <si>
    <t>The Contractor shall deploy AD-FS proxy services in both DMZ Forest in both datacentre locations, leveraging the F5 BIG-IP Access Policy Manager functionality.</t>
  </si>
  <si>
    <t>The Contractor shall transfer the existing federations to the new AD-FS services on the ON.</t>
  </si>
  <si>
    <t>The Contractor shall implement and integrate the DFS systems with the Core Services.</t>
  </si>
  <si>
    <t>The Contractor shall use time services (NTP) provided by the Purchaser for any new services introduced.</t>
  </si>
  <si>
    <t>The Contractor shall transfer the root DNS services from the legacy environment to the new ON root DNS service hosted in the BPS1 DMZ.</t>
  </si>
  <si>
    <t>The Contractor shall align the existing DNS architecture to use the new root DNS services.</t>
  </si>
  <si>
    <t>The Contractor shall deploy the ADBA service in IDF and DMZF environments.</t>
  </si>
  <si>
    <t>The Contractor shall migrate the legacy KMS service on the IDF to the new KMS service hosted on the SVF.</t>
  </si>
  <si>
    <t>The Contractor shall apply the official naming policy where applicable.</t>
  </si>
  <si>
    <t>The Contractor shall apply the naming policy for the implementation of the IDAM services.</t>
  </si>
  <si>
    <t>The Contractor shall transfer AD backup for the IDF and DMZF to use the new IaaS backup and archive systems.</t>
  </si>
  <si>
    <t>The Contractor shall integrate SCOM monitoring for the directory services hosted in the IDF and DMZF.</t>
  </si>
  <si>
    <t>The Contractor shall migrate and integrate all existing Exchange servers, which are part of the NS AIS Exchange organization, with the new Exchange service.</t>
  </si>
  <si>
    <t>The Contractor shall Integrate Exchange with the IDAM solution to provide automated lifecycle and access management for mailboxes and distribution lists.</t>
  </si>
  <si>
    <t>The Contractor shall integrate the Exchange services with the new mail gateways hosted in the BPS1 DMZ and BPS4 (Data Diode) DMZs, including data marking and DLP access controls.</t>
  </si>
  <si>
    <t>The Contractor shall integrate the Email services with NPKI and Smartcard for digital signatures.</t>
  </si>
  <si>
    <t>The Contractor shall integrate the new mail gateways and associated management tools with the ON.</t>
  </si>
  <si>
    <t>The Contractor shall plan and execute the transition of the mail routing to leverage the new mail gateways.</t>
  </si>
  <si>
    <t>Email - Digital Signatures</t>
  </si>
  <si>
    <t>The Contractor shall implement digital signatures enabled by the NPKI certificate on the user's smartcard.</t>
  </si>
  <si>
    <t>The messaging service provides Secure Multipurpose Internet Mail Extensions (SMIME) support by leveraging the NPKI infrastructure for digital signatures. Outlook points to NPKI-issued smart card private keys for this messaging function.</t>
  </si>
  <si>
    <t>The Contractor shall implement backup policies for Email backup and archive on new IaaS backup and archive service.</t>
  </si>
  <si>
    <t>The Contractor shall ensure that the email backups are aligned to the new IaaS backup and archive system in order to meet the required Recovery Point Objectives (RPO) and Recovery Time Objectives (RTO) for the email service as described in PPDD.</t>
  </si>
  <si>
    <t>The Contractor shall apply the detailed naming logic when transitioning any services to the new IDAM solution for automated mailbox/DL lifecycle management.</t>
  </si>
  <si>
    <t>Email - Automation</t>
  </si>
  <si>
    <t>The Contractor shall transition the mailbox management to fully automate Mailbox/DL lifecycle and access management.</t>
  </si>
  <si>
    <t>The Contractor shall integrate the automated Mailbox/DL lifecycle and access management with the Enterprise SMC Self-service portal.</t>
  </si>
  <si>
    <t>UC - Server Architecture</t>
  </si>
  <si>
    <t>The Contractor shall implement the SfB system in both datacenters in the IDF to provide a highly available service.</t>
  </si>
  <si>
    <t>Robust and highly available Instant Messaging, VTC and presence solution for the users in the AIS Identity Forest based on Skype for Business (SfB)</t>
  </si>
  <si>
    <t>The Contractor shall integrate SFB service with IDAM for lifecycle management of SfB accounts and pool assignment based on user location.</t>
  </si>
  <si>
    <t>The Contractor shall integrate Skype For Business with the new IaaS and SMC services.</t>
  </si>
  <si>
    <t>Portal - Server Architecture</t>
  </si>
  <si>
    <t>The Contractor shall deploy the Active-Passive Central SharePoint farm hosted in the two datacenters as part of the IDF.</t>
  </si>
  <si>
    <t>Provides a highly available centralized Portal service for centralization of existing portal sites and content and hosting MySite and OneDrive.</t>
  </si>
  <si>
    <t>The Contractor shall integrate the Sharepoint farm with the new monitoring and logging services and IaaS backup and Archive services.</t>
  </si>
  <si>
    <t>Portal - mySite</t>
  </si>
  <si>
    <t>The Contractor shall implement the MySite Service, ensuring all users have a MySite populated with the information available in NEDS, and can leverage the service for sharing information with other users and groups.</t>
  </si>
  <si>
    <t>Provides a personal site for individual users with the ability to share information and store documents (OneDrive).</t>
  </si>
  <si>
    <t>Portal - Enterprise Search</t>
  </si>
  <si>
    <t>The Contractor shall implement the Enterprise Search covering all the content of the Sharepoint platform.</t>
  </si>
  <si>
    <t>Enterprise Search configures and enables the crawl of all web-based content within SharePoint itself</t>
  </si>
  <si>
    <t>Portal - Antimalware protection</t>
  </si>
  <si>
    <t>The Contractor shall implement McAfee Security for SharePoint on the Central SharePoint farm and integrate it with the centrally managed anti-malware management tools.</t>
  </si>
  <si>
    <t>Provides malware protection, spam detection, and regulatory compliance</t>
  </si>
  <si>
    <t>Portal - Backup</t>
  </si>
  <si>
    <t>The Contractor shall integrate the Central SharePoint farm with the IaaS backup and restore services hosted in the SVC in order to support the RTO and RPO requirements.</t>
  </si>
  <si>
    <t>Provides granular backup of SharePoint data.</t>
  </si>
  <si>
    <t>The Contractor shall deploy Centralized Database services, as part of the SVF, IDF and DMZF security zones, for all services which have the requirements for database functionality.</t>
  </si>
  <si>
    <t>Provides a highly available centralized Database services to be used for all core services (ECS,CPS,SMC)</t>
  </si>
  <si>
    <t>The Contractor shall host the Centralized Database services on the dedicated IaaS Workload cluster.</t>
  </si>
  <si>
    <t>Database - Backup</t>
  </si>
  <si>
    <t>The Contractor shall implement the backups of SQL databases by leveraging the IaaS backup &amp; restore service, part of the SVF, in order to support the RTO and RPO requirements.</t>
  </si>
  <si>
    <t>Provides granular backup of SQL databases.</t>
  </si>
  <si>
    <t>ECS Shared - Office Online Service (OOS)</t>
  </si>
  <si>
    <t>The Contractor shall deploy Office Online Server Farms and integrate with OWA, SharePoint and SfB.</t>
  </si>
  <si>
    <t>Delivers browser-based versions of Word, PowerPoint, Excel and OneNote. Integrated with SharePoint Server, OOS supports sharing and collaborating on Office documents; OOS supports viewing and editing Office file attachments in OWA_x000D_
_x000D_
- Integrated with Skype for Business Server, OOS enables high fidelity viewing of PowerPoint Online when sharing PowerPoint presentations during meetings</t>
  </si>
  <si>
    <t>ECS Shared - - Information Protection Control</t>
  </si>
  <si>
    <t>The Contractor shall migrate the Titus Central Administration systems to the Service Forest (SVF).</t>
  </si>
  <si>
    <t>The Contractor shall integrate the label verification with the new ProofPoint Gateway.</t>
  </si>
  <si>
    <t>The Contractor shall review the existing VDI implementations and identify the changes required and:_x000D_
Migrate the VDI service towards CloudPod architecture_x000D_
Implement the load balancing solutions to ensure failover in case of disaster at a site.</t>
  </si>
  <si>
    <t xml:space="preserve">VDI cluster installation and configuration </t>
  </si>
  <si>
    <t>The Contractor shall migrate the existing VDI services towards CloudPod architecture and ensure the application provisioning is configured for user to roam across sites while keeping access to their application and profile data.</t>
  </si>
  <si>
    <t>The Contractor shall transition the management of existing thin client management towards the newly provisioned thin clients management solution.</t>
  </si>
  <si>
    <t>The Contractor shall migrate assets managed from the existing NATO operational MECM systems to the newly provided MECM systems.</t>
  </si>
  <si>
    <t>The Contractor shall migrate the assets and services monitored via the existing NATO SCOM systems towards the new SCOM systems.</t>
  </si>
  <si>
    <t>Trellix ePO (endpoints)_x000D_
Titus and other security agents part of the baseline</t>
  </si>
  <si>
    <t>The Contractor shall ensure all user and administrator endpoints are transitioned and managed via the new endpoint security solutions.</t>
  </si>
  <si>
    <t>The Contractor shall ensure all servers are transitioned and managed via the new endpoint security solutions.</t>
  </si>
  <si>
    <t>The Contractor shall migrate the applications and users from the existing NATO RDS systems to the new RDS systems.</t>
  </si>
  <si>
    <t>The Contractor shall configure the IaaS, ECS and CPS services for users (admin/end users) to consume the new instance of CloudApp.</t>
  </si>
  <si>
    <t>The Contractor shall implement the centralized end-user monitoring systems.</t>
  </si>
  <si>
    <t>The Contractor shall transition the monitoring of all sites to the centralized end user monitoring service.</t>
  </si>
  <si>
    <t>For external switches no yet managed and monitored from the NCI DSMS, the Contractor shall provide the required access and perform the configuration changes required to transition external switches under centralized management/monitoring managed by the purchaser.</t>
  </si>
  <si>
    <t xml:space="preserve">Enterprise SMC Services including: _x000D_
- Enterprise Request Management - BMC ITSM Suite_x000D_
- Enterprise Request Management - Application Store_x000D_
- Enterprise SMC Access Management - BMC Remedy SSO_x000D_
- Enterprise CI Discovery and CMDB - BMC Atrium CMDB_x000D_
- Enterprise CI Discovery and CMDB - BMC Discovery_x000D_
- Enterprise Monitoring and Management - BMC TrueSight Operations Management (TSOM)_x000D_
- Enterprise Monitoring and Management - Single Pane of Glass_x000D_
- Enterprise Monitoring and Management - BMC TrueSight Capacity Optimization (TSCO)_x000D_
- Enterprise SMC Orchestration and Automation - BMC TrueSight Orchestration (TSO)_x000D_
- Electronic DML_x000D_
</t>
  </si>
  <si>
    <t>The Contractor shall implement the IaaS,ECS and CPS changes required to host the WP11 Enterprise SMC services as per Service Placement, including services using containers (kubernetes).</t>
  </si>
  <si>
    <t>Enterprise SMC Services including: ***</t>
  </si>
  <si>
    <t>The Contractor shall implement the IaaS, ECS, CPS configuration changes required for the establishment of WP11 Enterprise SMC interfaces between Domain, Element SMC and the services delivered by WP07, including all interfaces for Domain and Element SMC specified in Annex D of the WP07 SoW.</t>
  </si>
  <si>
    <t>The Contractor shall configure and update the components to allow the NCSC OVA service to scan systems directly from the NCSC OVA scanner.</t>
  </si>
  <si>
    <t>Integrates existing NCSC OVA service with the ON_x000D_
_x000D_
The AIS monitoring will be decommissioned and OVA scanner in the ON takes over scanning once automatically discovered.</t>
  </si>
  <si>
    <t>The Contractor shall ensure the new components are automatically configured when deployed, including permission and credentials.</t>
  </si>
  <si>
    <t>The Contractor shall configure the IaaS, ECS CPS services and update the components to allow the NCSC OCF service to scan systems directly from the NCSC OCF scanner.</t>
  </si>
  <si>
    <t>Integrates existing NCSC OCF service with the ON_x000D_
_x000D_
The AIS monitoring will be decommissioned and OCF scanner in the ON takes over scanning once automatically discovered.</t>
  </si>
  <si>
    <t>The Contractor shall ensure the new components are automatically configured when deployed, including OCF agent deployed and configured.</t>
  </si>
  <si>
    <t>The Contractor shall define and implement the configuration of IaaS systems, including physical interfaces, to allow for traffic to be captured using SPAN, ERSPAN and netflows.</t>
  </si>
  <si>
    <t>During the implementation of new CIS, extra Taps and ports on the existing packet broker are required to capture traffic (if a new one is required, those will be procured by the Purchaser)._x000D_
_x000D_
Integrates existing NCSC packet transfer service with the ON using physical taps placed in the network</t>
  </si>
  <si>
    <t>The Contractor shall configure the IaaS, ECS and CPS systems required, including the virtualization components, in order for Purchaser's specified/selected traffic to be captured using SPAN, ERSPAN and netflows.</t>
  </si>
  <si>
    <t>The Contractor shall plan and implement the consolidation of the Firewall and Access control management of all Firewalls part of the NATO ON.</t>
  </si>
  <si>
    <t>The Contractor shall integrate Access Control and Firewall logging with the New NATO Enterprise Logging Solution.</t>
  </si>
  <si>
    <t>The Contractor shall participate and contribute to the design workshops organized by the Purchaser, or, as delegated, by the its WP02 PAM vendor, on the implementation of the PAM solution.</t>
  </si>
  <si>
    <t xml:space="preserve">Provides control of administration rights for the ON systems. No standing admin rights. Just enough privilege, just enough time, all actions logged._x000D_
_x000D_
Privilege Access Management (PAM) will be designed, implemented and provided by the WP02. In order to achieve the successful implementation of the PAM, The Contractor is required to help with the integration of the PAM solution as the system integrator, and shall also be responsible for collaborating with WP07 in ensuring the delivered PAM-solution provides the necessary security measures for the Security Accreditation responsibilities of WP07, as detailed in WP02 SoW documentation (this shall be managed/intermediated by the Purchaser)._x000D_
_x000D_
PAM agents and connectors will be provided by the WP2. The PAM integration will cover the CPS, ECS and IaaS services as stated in the Service Placement spreadsheet._x000D_
</t>
  </si>
  <si>
    <t>The Contractor shall provide the required infrastructure (VMs, accounts, permissions etc.) during the project implementation for the PAM solution to be deployed and implemented.</t>
  </si>
  <si>
    <t>The Contractor shall support the integration of PAM solution by deploying agents via GPOs, or as part of the baseline images, and using connectors depending on the specific technologies.</t>
  </si>
  <si>
    <t>The Contractor shall use the PAM administered accounts, wherever and whenever applicable, as the PAM technology is implemented in the NATO ON CIS.</t>
  </si>
  <si>
    <t>The Contractor shall enable DNS SEC on the root DNS in BPS 1 for the authoritative zones hosted on NATO networks.</t>
  </si>
  <si>
    <t xml:space="preserve">Provides increased security for DNS services._x000D_
_x000D_
WP02 will deliver the DNSSEC design and its implementation for the NATO ON CIS. As the primary DNS services will be delivered under the WP07 by the system integrator in accordance with the IAAS and ECS SDPs, it is required that the system integrator will play a role in supporting the WP02 for the DNSSEC implementation_x000D_
</t>
  </si>
  <si>
    <t>If applicable, the Contractor shall enable DNSSEC on the NS Active Directory domains.</t>
  </si>
  <si>
    <t>Provides increased security for DNS services._x000D_
_x000D_
WP02 will deliver the DNSSEC design and its implementation for the NATO ON CIS. As the primary DNS services will be delivered under the WP07 by the system integrator in accordance with the IAAS and ECS SDPs, it is required that the system integrator will play a role in supporting the WP02 for the DNSSEC implementation</t>
  </si>
  <si>
    <t>The Contractor shall provide the required infrastructure to deploy and implement the UDC services, including the provisioning of virtual machines for enrolment services and creating/granting user accounts and permissions in the system.</t>
  </si>
  <si>
    <t xml:space="preserve">Provides the ability to issue and manage cryptographic credentials (certificates and smart cards) for users, devices but also services._x000D_
_x000D_
WP02 will deliver the NATO ON User and Device Credential (UDC) services. It includes the issuance of smart cards with NATO PKI certificates for users and certificate enrolment interfaces for devices, with support of the existing interfaces provided by the NATO PKI system. Below are the specific requirements for the system integrator to support the integration activities for the NATO ON UDC services._x000D_
</t>
  </si>
  <si>
    <t>The Contractor shall support the integration of smart card authentication in NATO ON CIS, including the configuration of the Windows and Red Hat Enterprise operating systems for user authentication and deployment of required drivers/agents as part of the device base images.</t>
  </si>
  <si>
    <t>The Contractor shall use NATO PKI certificates for the services it deploys and implements.</t>
  </si>
  <si>
    <t>The Contractor shall integrate with the NPKI certificate auto-enrolment interfaces to issue certificates, including Windows domain joined clients and thin clients machines for VDI access.</t>
  </si>
  <si>
    <t>The Contractor shall perform the infrastructure configuration and changes required to support the integration of the NATO Enterprise Logging by WP02.</t>
  </si>
  <si>
    <t xml:space="preserve">The WP02 will implement a new Enterprise Logging service as part of the NATO ON._x000D_
The WP07 Contractor shall support the purchaser in defining the infrastructure details (IaaS) and other required component details to host and establish the new NATO Enterprise Logging, Operated by the NATO Cyber Security Center and used as a SIEM, as part of the Security Tenant._x000D_
The Contractor shall support the integration of CPS, ECS and IAAS, and configure the components, with the Enterprise Logging solution._x000D_
This includes at a minimum but not limited to provisioning the required VMs, configuring network settings and configuring/deploying syslog forwarders and defining dashboards required to support the transition to operations._x000D_
</t>
  </si>
  <si>
    <t>The Contractor shall ensure that all new and transitioned IaaS, ECS, CPS services are configured to forward logs to the new NATO Enterprise Logging systems.</t>
  </si>
  <si>
    <t>Enterprise Logging - Universal Forwarders</t>
  </si>
  <si>
    <t>The Contractor shall implement a log forwarder and associated configuration at each EN and SN that integrates with the NATO Enterprise Logging capability deployed in the DC based on Splunk.</t>
  </si>
  <si>
    <t>Provides log collection, retention, and analysis for all systems in the ON. The main interface is the submission of logs</t>
  </si>
  <si>
    <t>The Contractor shall configure/re-configure the data diode services (BPS4) to support the transition and migration of all services leveraging the data diode for low to high data transfers.</t>
  </si>
  <si>
    <t>Enables one-way transfer of data from low to high, in this case from the Internet, NU, or NR into the ON at NS level. More low side domain are identified in the IDD_x000D_
_x000D_
This activity also includes the design of a catalogue sub-service for data diode procurement, deployment and O&amp;M as part of SEC011.</t>
  </si>
  <si>
    <t>The Contractor shall implement the Gateway to external services, if identified as required by the Security Risk assessment.</t>
  </si>
  <si>
    <t>The Contractor shall ensure endpoint protection agents are automatically deployed on any new clients.</t>
  </si>
  <si>
    <t>The Contractor shall ensure endpoint protection agents are automatically deployed for all new servers.</t>
  </si>
  <si>
    <t>The Contractor shall implement the infrastructure components and changes required to support the integration of the DLP discovery service.</t>
  </si>
  <si>
    <t>AG5</t>
  </si>
  <si>
    <t>ETEE@NS Infrastructure Node</t>
  </si>
  <si>
    <t>The Contractor shall implement the ETEE@NS Infrastructure Node at JWC and JFTC using the validated SDDC Design supporting IaaS multi tenancy, leveraging the existing management, orchestration and automation services already implemented at the datacentre locations, including isolated clusters for Workload, VDI and Database hosting purposes.</t>
  </si>
  <si>
    <t>Provides all workload environments required for the ETEE@NS tenant.</t>
  </si>
  <si>
    <t>ETEE@MS Infrastructure Node</t>
  </si>
  <si>
    <t>The Contractor shall implement a stand alone ETEE@MS Infrastructure Node at both JWC and JFTC using the validated SDDC Design, including dedicated clusters for Management, Generic Workload, VDI and Database services.</t>
  </si>
  <si>
    <t>Provides a complete stand-alone environment for the ETEE@MS SDDC environment.</t>
  </si>
  <si>
    <t>The ETEE@MS environment shall be disconnected from the NS environment, as it requires a complete separated management workload domain at MS classification level.</t>
  </si>
  <si>
    <t>The Contractor shall use the ON SVF to manage the ETEE@NS Infrastructure Node while the ETEE directory services will not be managed via the NATO ON IDAM service.</t>
  </si>
  <si>
    <t xml:space="preserve">The service forest (SVF) will separate the identity and resource forest with the management services required for the IaaS and SMC services. It will host all IaaS and SMC related services that can be consumed by the IDF, ETEE@NS and future tenants. </t>
  </si>
  <si>
    <t>Directory Service - Service Forest for ETEE@MS (MXXX.NATO.INT)</t>
  </si>
  <si>
    <t>The Contractor shall implement a new Directory Service Forest dedicated for the ETEE@MS Infrastructure Node using the same design for the SVF developed in the validated SDDC Design supporting IaaS multi tenancy.</t>
  </si>
  <si>
    <t xml:space="preserve">The service forest (SVF) will separate the identity and resource forest with the management services required for the IaaS and SMC services. It will host all IaaS and SMC related services that can be consumed by the ETEE@MS. </t>
  </si>
  <si>
    <t>VMware Horizon (VDI) – ETEE@NS</t>
  </si>
  <si>
    <t>The Contractor shall implement and integrate the required infrastructure elements and systems to establish the VDI service for the ETEE@NS IaaS Tenant, leveraging the existing services hosted on the ON SVF.</t>
  </si>
  <si>
    <t>VDI cluster installation and configuration for the ETEE@NS environment.</t>
  </si>
  <si>
    <t>VMware Horizon (VDI) – ETEE@MS</t>
  </si>
  <si>
    <t>The Contractor shall implement and integrate the required infrastructure elements and systems to establish the VDI service for the ETEE@MS environment.</t>
  </si>
  <si>
    <t>VDI cluster installation and configuration, including tools/components to build images for the ETEE@MS.</t>
  </si>
  <si>
    <t>The Contractor shall configure the firewall (BPS1) as part of the infrastructure nodes, with security zone created to support the ETEE@NS IaaS tenant and DMZ segments when applicable.</t>
  </si>
  <si>
    <t>Configuration of the Physical Firewalls providing boundary protection between each CIS/security zone (Inter Security Zone).</t>
  </si>
  <si>
    <t>The Contractor shall ensure complete isolation of user traffic between the ETEE@NS IaaS Tenant and the AIS Tenant, avoiding training and operational data interference.</t>
  </si>
  <si>
    <t>ETEE Domain SMC systems</t>
  </si>
  <si>
    <t>The Contractor shall integrate all NATO ON Domain SMC systems with the ETTE@NS Infrastructure Nodes to monitor and manage the system and services.</t>
  </si>
  <si>
    <t>The Contractor shall deploy the Domain SMC systems as part of ETEE@MS to manage and monitor the ETEE@MS Infrastructure Nodes.</t>
  </si>
  <si>
    <t>Enterprise SMC Services including: _x000D_
- Enterprise Request Management - BMC ITSM Suite_x000D_
- Enterprise Request Management - Application Store_x000D_
- Enterprise SMC Access Management - BMC Remedy SSO_x000D_
- Enterprise CI Discovery and CMDB - BMC Atrium CMDB_x000D_
- Enterprise CI Discovery and CMDB - BMC Discovery_x000D_
- Enterprise Monitoring and Management - BMC TrueSight Operations Management (TSOM)_x000D_
- Enterprise Monitoring and Management - Single Pane of Glass_x000D_
- Enterprise Monitoring and Management - BMC TrueSight Capacity Optimization (TSCO)_x000D_
- Enterprise SMC Orchestration and Automation - BMC TrueSight Orchestration (TSO)_x000D_
- Electronic DML</t>
  </si>
  <si>
    <t>The Contractor shall integrate the ETEE@NS IaaS with the Enterprise SMC services, including BMC Discovery; TSOM TSO, Definitive Media Library (DML) in order to aligned Enterprise SMC coverage inline with the other Infrastructure Nodes.</t>
  </si>
  <si>
    <t>Data Transfer</t>
  </si>
  <si>
    <t>The data diode shall enforce the one-way flow of data from a network of a lower classification to a network of a higher classification through the physical properties of the unidirectional flow of fibre optic connections.</t>
  </si>
  <si>
    <t>The data diode shall support network-streamed data transfers using Transmission Control Protocol (TCP) and User Datagram Protocol (UDP).</t>
  </si>
  <si>
    <t>The data diode shall support to transfer of E-mail using Simple Mail Transfer Protocol (SMTP), compliant with the relevant IETF RFC standards including RFC 2822 and RFC5321.</t>
  </si>
  <si>
    <t>The data diode shall not return any data stream or signalling to the low side from the high side at any time.</t>
  </si>
  <si>
    <t xml:space="preserve">The data diode shall support the transfer of files including plain text and binary data. </t>
  </si>
  <si>
    <t>Filtering and Content checking</t>
  </si>
  <si>
    <t>The data diode shall include the functionality to filter based on lists of Fully Qualified Domain Names (FQDNs) as permitting rules (whitelisting).</t>
  </si>
  <si>
    <t>The data diode shall include the functionality to filter data, using file type identification content removal, based on common data formats including:
   * PDF;
   * HTML;
   * MS Office including binary and Open XML;
   * XML;
   * RTF;
   * ZIP;
   * Common image formats including JPEG, PNG, BMP
   * Executable files including scripts and binaries</t>
  </si>
  <si>
    <t>The data diode shall include the functionality to filter data with configurable data formats, including portable document formats (pdf) and Microsoft Office document formats, to perform inspection on the files and e-mails transferred. This includes content inspections for both message file attachments and message body for e-mails.</t>
  </si>
  <si>
    <t xml:space="preserve">The data diode shall include functionality to check and filter data on both the low side and the high side. </t>
  </si>
  <si>
    <t>The data diode shall inspect the content of all transferred data against the configured anti-virus/anti-malware tools existing in the Purchaser's environment, as agreed in the design and by the Purchaser.</t>
  </si>
  <si>
    <t>Networking</t>
  </si>
  <si>
    <t>The solution shall include functionality to transfer files to and from the diodes using the Server Message Block (SMB) protocol minimum v3.</t>
  </si>
  <si>
    <t>The contractor shall configure the DDaaS reporting functionality that enables reports based on file, e-mail and data that are transmitted via the diodes including:
   * E-mail transfers with the sender, recipient, date and size information in a specific period of time,
   * The status of data transmitted data (successful/rejected),
   * The name and the path of the file that is transmitted,
   * Network data stream information.</t>
  </si>
  <si>
    <t>System Management and Monitoring</t>
  </si>
  <si>
    <t>The solution shall include functionality to enable remote management function from a centralised management platform for all server components.</t>
  </si>
  <si>
    <t>The solution shall also be able to be managed without the need for a central management platform.</t>
  </si>
  <si>
    <t xml:space="preserve">The solution shall provide secure remote access capabilities to its server components (low and high side data diode servers) which are suitable for the operating system of the server. </t>
  </si>
  <si>
    <t>The solution shall include functionality to generate and alert upon the absence of a heartbeat signal from the Low Side to the High Side, to facilitate awareness of a link or system failure in the DDS transport chain.</t>
  </si>
  <si>
    <t xml:space="preserve">The solution shall include functionality to authenticate users based on locally-stored user name and password credentials, using NATO approved password hashing algorithms [AC/322-D(2012)0022, 2020]. </t>
  </si>
  <si>
    <t>The Contractor shall ensure that the deployment includes both low and high side servers for providing flow control, administration, and inspection capabilities.</t>
  </si>
  <si>
    <t>The Contractor shall migrate, install, and configure all data diode rules and policies for enforcement of the Purchaser's business rules as agreed in the design and by the Purchase.</t>
  </si>
  <si>
    <t>The Contractor shall implement the Purchaser's list of approved FQDNs for the purpose of filtering email communication between the low and high side environments, as agreed in the design and by the Purchaser.</t>
  </si>
  <si>
    <t xml:space="preserve">The contractor shall install the DDaaS components in Class I Security Areas designated for computer operations. </t>
  </si>
  <si>
    <t>The Contractor shall integrate the DDaaS solution with the Purchaser's existing management infrastructure including domain management, anti-virus and anti-malware scan and updates, vulnerability patching on both the OS and at the middleware level.</t>
  </si>
  <si>
    <t>The Contractor shall integrate the DDaaS solution with the Purchaser’s existing logging solution based on Splunk.</t>
  </si>
  <si>
    <t>The Contractor shall configure the solution such that its elements on each side (low and high) are securely managed centrally as agreed in the design by the Purchaser. For example, configuring the NR low side to be centrally managed from within the NR management network.</t>
  </si>
  <si>
    <t>The Contractor shall configure each DDaaS deployment with user accounts and passwords based on the design and agreed by the Purchaser.</t>
  </si>
  <si>
    <t>Security</t>
  </si>
  <si>
    <t>New or modified versions of software shall be checked for integrity and for malware before being introduced to the CIS.</t>
  </si>
  <si>
    <t>Firewalls at interconnection boundaries shall be designed and configured to fails safe, with no security downgrade, during a system failure.</t>
  </si>
  <si>
    <t>The solution shall include functionality to administratively-define the audit policy for the following activities:
   * Administrative, data transfer, and system maintenance activity, including but not limited to: system and user activity as well as logging for applications such as file and data transfer agents,
   * User administration, including the creation, removal, and modification of user accounts,
   * Privileged user actions, including the modification of security settings,
    * Transfer of data through the DDS, including the relevant meta-data such as filename, file sizes, and administrative tags,
   * Interactions with file and data transfer agents, including activity related to content checking and malware scanning.</t>
  </si>
  <si>
    <t>Travel within Europe - Round Trip</t>
  </si>
  <si>
    <t xml:space="preserve">Travel within Europe - Per Diem </t>
  </si>
  <si>
    <t>Travel to North America - Round Trip</t>
  </si>
  <si>
    <t xml:space="preserve">Travel to North America - Per Diem </t>
  </si>
  <si>
    <t>Travel to Turkiye - Round Trip</t>
  </si>
  <si>
    <t xml:space="preserve">Travel to Turkiye - Per Diem </t>
  </si>
  <si>
    <t>Travel for Implementation Activities (from The Hague to other destinations)</t>
  </si>
  <si>
    <t>per person per day</t>
  </si>
  <si>
    <t>per person</t>
  </si>
  <si>
    <t xml:space="preserve">Procurement (Cyber Security Monitoring HW&amp;SW) </t>
  </si>
  <si>
    <t>per course</t>
  </si>
  <si>
    <t>Standard O&amp;M CS Monitoring Training</t>
  </si>
  <si>
    <t>Standard O&amp;M CS Monitoring - Training Materials</t>
  </si>
  <si>
    <t>Standard O&amp;M CS Monitoring - Training Course</t>
  </si>
  <si>
    <t>REQ-CYB-6.1</t>
  </si>
  <si>
    <t>REQ-CYB-6.2</t>
  </si>
  <si>
    <t>REQ-AGL-6.1</t>
  </si>
  <si>
    <t>REQ-AGL-6.2</t>
  </si>
  <si>
    <t>Implementation (Sprints) - SRS Requirements (Level of complexity - rating 1)</t>
  </si>
  <si>
    <t>Implementation (Sprints) - SRS Requirements</t>
  </si>
  <si>
    <t>Implementation (Sprints) - SRS Requirements (Level of complexity - rating 2)</t>
  </si>
  <si>
    <t>Implementation (Sprints) - SRS Requirements (Level of complexity - rating 3)</t>
  </si>
  <si>
    <t>Implementation (Sprints) - SRS Requirements (Level of complexity - rating 4)</t>
  </si>
  <si>
    <t>per SRS requirement</t>
  </si>
  <si>
    <t>REQ-AGL-4.1</t>
  </si>
  <si>
    <t>REQ-AGL-4.2</t>
  </si>
  <si>
    <t>REQ-AGL-4.3</t>
  </si>
  <si>
    <t>REQ-AGL-4.4</t>
  </si>
  <si>
    <t>REQ-AGL-5.0</t>
  </si>
  <si>
    <t>REQ-AGL-5.1</t>
  </si>
  <si>
    <t>REQ-AGL-5.2</t>
  </si>
  <si>
    <t>REQ-AGL-7.0</t>
  </si>
  <si>
    <t>REQ-AGL-7.1</t>
  </si>
  <si>
    <t>REQ-AGL-7.2</t>
  </si>
  <si>
    <t>REQ-AGL-8.0</t>
  </si>
  <si>
    <t>REQ-AGL-8.1</t>
  </si>
  <si>
    <t>REQ-AGL-8.2</t>
  </si>
  <si>
    <t>REQ-AGL-10.3</t>
  </si>
  <si>
    <t>REQ-AGL-10.4</t>
  </si>
  <si>
    <t>REQ-AGL-10.5</t>
  </si>
  <si>
    <t>REQ-AGL-10.6</t>
  </si>
  <si>
    <t>REQ-AGL-10.7</t>
  </si>
  <si>
    <t>REQ-AGL-10.8</t>
  </si>
  <si>
    <t>REQ-AGL-10.9</t>
  </si>
  <si>
    <t>REQ-AGL-10.10</t>
  </si>
  <si>
    <t>REQ-AGL-10.11</t>
  </si>
  <si>
    <t>REQ-AGL-10.12</t>
  </si>
  <si>
    <t>REQ-AGL-10.13</t>
  </si>
  <si>
    <t>REQ-AGL-10.14</t>
  </si>
  <si>
    <t>REQ-AGL-10.15</t>
  </si>
  <si>
    <t>REQ-AGL-10.16</t>
  </si>
  <si>
    <t>REQ-AGL-10.17</t>
  </si>
  <si>
    <t>REQ-AGL-10.18</t>
  </si>
  <si>
    <t>REQ-AGL-11.3</t>
  </si>
  <si>
    <t>REQ-AGL-11.4</t>
  </si>
  <si>
    <t>REQ-AGL-11.5</t>
  </si>
  <si>
    <t>REQ-AGL-11.6</t>
  </si>
  <si>
    <t>NNHQ Enclave - Implementation (Mons, Brussels/Belgium)</t>
  </si>
  <si>
    <t>Enclave Upgrade - Implementation (Ulm/Germany)</t>
  </si>
  <si>
    <t>Standard Node Enclave - Implementation (Wesel/Germany)</t>
  </si>
  <si>
    <t>Standard Node Enclave - Implementation (Bydgoszcz/Poland)</t>
  </si>
  <si>
    <t>Standard Node Enclave - Implementation (Grazzanise/Italy)</t>
  </si>
  <si>
    <t>REQ-CYB-4.10</t>
  </si>
  <si>
    <t>REQ-CYB-4.11</t>
  </si>
  <si>
    <t>NNHQ Enclave - HW&amp;SW (Mons, Brussels/Belgium)</t>
  </si>
  <si>
    <t>Standard Node Enclave - HW&amp;SW (Wesel/Germany)</t>
  </si>
  <si>
    <t>Standard Node Enclave - HW&amp;SW (Bydgoszcz/Poland)</t>
  </si>
  <si>
    <t>Standard Node Enclave - HW&amp;SW (Grazzanise/Italy)</t>
  </si>
  <si>
    <t>Enclave Upgrade - HW&amp;SW (Ulm/Germany)</t>
  </si>
  <si>
    <t>REQ-CYB-3.4</t>
  </si>
  <si>
    <t>REQ-CYB-3.5</t>
  </si>
  <si>
    <t>Support Personnel Profiles - Standard Business Hours (Europe)</t>
  </si>
  <si>
    <t>Support Personnel Profiles - Outside of Business Hours (24/7) (Europe)</t>
  </si>
  <si>
    <t>Support Personnel Profiles - Standard Business Hours (North America)</t>
  </si>
  <si>
    <t>Support Personnel Profiles - Outside of Business Hours (24/7) (North America)</t>
  </si>
  <si>
    <t>Support Personnel Profiles - Standard Business Hours (Turkiye)</t>
  </si>
  <si>
    <t>Support Personnel Profiles - Outside of Business Hours (24/7) (Turkiye)</t>
  </si>
  <si>
    <t>REQ-SUP-2.14</t>
  </si>
  <si>
    <t>REQ-SUP-2.15</t>
  </si>
  <si>
    <t>REQ-SUP-2.16</t>
  </si>
  <si>
    <t>REQ-SUP-2.17</t>
  </si>
  <si>
    <t>REQ-SUP-2.18</t>
  </si>
  <si>
    <t>REQ-SUP-3.14</t>
  </si>
  <si>
    <t>REQ-SUP-3.15</t>
  </si>
  <si>
    <t>REQ-SUP-3.16</t>
  </si>
  <si>
    <t>REQ-SUP-3.17</t>
  </si>
  <si>
    <t>REQ-SUP-3.18</t>
  </si>
  <si>
    <t>REQ-SUP-4.0</t>
  </si>
  <si>
    <t>REQ-SUP-4.1</t>
  </si>
  <si>
    <t>REQ-SUP-4.2</t>
  </si>
  <si>
    <t>REQ-SUP-4.3</t>
  </si>
  <si>
    <t>REQ-SUP-4.4</t>
  </si>
  <si>
    <t>REQ-SUP-4.5</t>
  </si>
  <si>
    <t>REQ-SUP-4.6</t>
  </si>
  <si>
    <t>REQ-SUP-4.7</t>
  </si>
  <si>
    <t>REQ-SUP-4.8</t>
  </si>
  <si>
    <t>REQ-SUP-4.9</t>
  </si>
  <si>
    <t>REQ-SUP-4.10</t>
  </si>
  <si>
    <t>REQ-SUP-4.11</t>
  </si>
  <si>
    <t>REQ-SUP-4.12</t>
  </si>
  <si>
    <t>REQ-SUP-4.13</t>
  </si>
  <si>
    <t>REQ-SUP-4.14</t>
  </si>
  <si>
    <t>REQ-SUP-4.15</t>
  </si>
  <si>
    <t>REQ-SUP-4.16</t>
  </si>
  <si>
    <t>REQ-SUP-4.17</t>
  </si>
  <si>
    <t>REQ-SUP-4.18</t>
  </si>
  <si>
    <t>REQ-SUP-5.0</t>
  </si>
  <si>
    <t>REQ-SUP-5.1</t>
  </si>
  <si>
    <t>REQ-SUP-5.2</t>
  </si>
  <si>
    <t>REQ-SUP-5.3</t>
  </si>
  <si>
    <t>REQ-SUP-5.4</t>
  </si>
  <si>
    <t>REQ-SUP-5.5</t>
  </si>
  <si>
    <t>REQ-SUP-5.6</t>
  </si>
  <si>
    <t>REQ-SUP-5.7</t>
  </si>
  <si>
    <t>REQ-SUP-5.8</t>
  </si>
  <si>
    <t>REQ-SUP-5.9</t>
  </si>
  <si>
    <t>REQ-SUP-5.10</t>
  </si>
  <si>
    <t>REQ-SUP-5.11</t>
  </si>
  <si>
    <t>REQ-SUP-5.12</t>
  </si>
  <si>
    <t>REQ-SUP-5.13</t>
  </si>
  <si>
    <t>REQ-SUP-5.14</t>
  </si>
  <si>
    <t>REQ-SUP-5.15</t>
  </si>
  <si>
    <t>REQ-SUP-5.16</t>
  </si>
  <si>
    <t>REQ-SUP-5.17</t>
  </si>
  <si>
    <t>REQ-SUP-5.18</t>
  </si>
  <si>
    <t>REQ-SUP-6.0</t>
  </si>
  <si>
    <t>REQ-SUP-6.1</t>
  </si>
  <si>
    <t>REQ-SUP-6.2</t>
  </si>
  <si>
    <t>REQ-SUP-6.3</t>
  </si>
  <si>
    <t>REQ-SUP-6.4</t>
  </si>
  <si>
    <t>REQ-SUP-6.5</t>
  </si>
  <si>
    <t>REQ-SUP-6.6</t>
  </si>
  <si>
    <t>REQ-SUP-6.7</t>
  </si>
  <si>
    <t>REQ-SUP-6.8</t>
  </si>
  <si>
    <t>REQ-SUP-6.9</t>
  </si>
  <si>
    <t>REQ-SUP-6.10</t>
  </si>
  <si>
    <t>REQ-SUP-6.11</t>
  </si>
  <si>
    <t>REQ-SUP-6.12</t>
  </si>
  <si>
    <t>REQ-SUP-6.13</t>
  </si>
  <si>
    <t>REQ-SUP-6.14</t>
  </si>
  <si>
    <t>REQ-SUP-6.15</t>
  </si>
  <si>
    <t>REQ-SUP-6.16</t>
  </si>
  <si>
    <t>REQ-SUP-6.17</t>
  </si>
  <si>
    <t>REQ-SUP-6.18</t>
  </si>
  <si>
    <t>REQ-SUP-7.0</t>
  </si>
  <si>
    <t>REQ-SUP-7.1</t>
  </si>
  <si>
    <t>REQ-SUP-7.2</t>
  </si>
  <si>
    <t>REQ-SUP-7.3</t>
  </si>
  <si>
    <t>REQ-SUP-7.4</t>
  </si>
  <si>
    <t>REQ-SUP-7.5</t>
  </si>
  <si>
    <t>REQ-SUP-7.6</t>
  </si>
  <si>
    <t>REQ-SUP-7.7</t>
  </si>
  <si>
    <t>REQ-SUP-7.8</t>
  </si>
  <si>
    <t>REQ-SUP-7.9</t>
  </si>
  <si>
    <t>REQ-SUP-7.10</t>
  </si>
  <si>
    <t>REQ-SUP-7.11</t>
  </si>
  <si>
    <t>REQ-SUP-7.12</t>
  </si>
  <si>
    <t>REQ-SUP-7.13</t>
  </si>
  <si>
    <t>REQ-SUP-7.14</t>
  </si>
  <si>
    <t>REQ-SUP-7.15</t>
  </si>
  <si>
    <t>REQ-SUP-7.16</t>
  </si>
  <si>
    <t>REQ-SUP-7.17</t>
  </si>
  <si>
    <t>REQ-SUP-7.18</t>
  </si>
  <si>
    <t>REQ-SUP-2.0
REQ-SUP-3.0
REQ-SUP-4.0
REQ-SUP-5.0
REQ-SUP-6.0
REQ-SUP-7.0</t>
  </si>
  <si>
    <t>Intermediate &amp; Candidate Release Acceptance Tests</t>
  </si>
  <si>
    <t>Work Package Management - Documentation</t>
  </si>
  <si>
    <t>REQ-AGL-3.1
REQ-AGL-3.2
REQ-AGL-3.3
REQ-AGL-3.4</t>
  </si>
  <si>
    <t>Level of complexity
(Rating 1, 2, 3, or 4)</t>
  </si>
  <si>
    <t>CLIN 1.1</t>
  </si>
  <si>
    <t>CLIN 1.2</t>
  </si>
  <si>
    <t>CLIN 1.2.1</t>
  </si>
  <si>
    <t>CLIN 1.2.2</t>
  </si>
  <si>
    <t>CLIN 1.2.3</t>
  </si>
  <si>
    <t>CLIN 1.2.4</t>
  </si>
  <si>
    <t>CLIN 1.2.5</t>
  </si>
  <si>
    <t>CLIN 1.2.6</t>
  </si>
  <si>
    <t>CLIN 1.2.7</t>
  </si>
  <si>
    <t>CLIN 1.2.8</t>
  </si>
  <si>
    <t>CLIN 1.2.9</t>
  </si>
  <si>
    <t>CLIN 1.3</t>
  </si>
  <si>
    <t>CLIN 1.4</t>
  </si>
  <si>
    <t>CLIN 1.3.1</t>
  </si>
  <si>
    <t>CLIN 1.3.2</t>
  </si>
  <si>
    <t>CLIN 1.3.3</t>
  </si>
  <si>
    <t>CLIN 1.3.4</t>
  </si>
  <si>
    <t>CLIN 1.4.1</t>
  </si>
  <si>
    <t>CLIN 1.4.2</t>
  </si>
  <si>
    <t>CLIN 1.4.3</t>
  </si>
  <si>
    <t>CLIN 1.4.4</t>
  </si>
  <si>
    <t>SSS Requirement ID</t>
  </si>
  <si>
    <t>Other Profile 1 (specified by the bidder, if applicable)</t>
  </si>
  <si>
    <t>Other Profile 2 (specified by the bidder, if applicable)</t>
  </si>
  <si>
    <t>Other Profile 3 (specified by the bidder, if applicable)</t>
  </si>
  <si>
    <t>Other Profile 4 (specified by the bidder, if applicable)</t>
  </si>
  <si>
    <t>Other Profile 5 (specified by the bidder, if applicable)</t>
  </si>
  <si>
    <t>CLIN 2.0</t>
  </si>
  <si>
    <t>CLIN 1.0</t>
  </si>
  <si>
    <t>CLIN 3.0</t>
  </si>
  <si>
    <t>fully burdened hourly rate</t>
  </si>
  <si>
    <t>Lot per Site</t>
  </si>
  <si>
    <t>Total Firm Fixed Price for Evaluation Purpose</t>
  </si>
  <si>
    <t>Notional quantity or fixed percentage</t>
  </si>
  <si>
    <t>AG1&amp;AG2 IVV Documentation - Sprint Update Release(s)</t>
  </si>
  <si>
    <t>AG3&amp;AG4&amp;AG5 IVV Documentation - Sprint Update Release(s)</t>
  </si>
  <si>
    <t>Lot per course</t>
  </si>
  <si>
    <t>CLIN 4.0</t>
  </si>
  <si>
    <t>CLIN 5.0</t>
  </si>
  <si>
    <t>CLIN 6.0</t>
  </si>
  <si>
    <t>CLIN 7.0</t>
  </si>
  <si>
    <t>System Inventory and SBOM</t>
  </si>
  <si>
    <t xml:space="preserve">System Inventory and SBOM </t>
  </si>
  <si>
    <t>TVV Assessment and Transition to Operations</t>
  </si>
  <si>
    <t>Transition to Service and Site Acceptance Tests</t>
  </si>
  <si>
    <t>Section 2, Section 7, Section 9, Section 10, Section 12, Section 13</t>
  </si>
  <si>
    <t>Section 7, Section 9, Section 10, Section 12, Section 13</t>
  </si>
  <si>
    <t>Section 7,  Section 13</t>
  </si>
  <si>
    <t>Section 9,  Section 13</t>
  </si>
  <si>
    <t>Section 10,  Section 13</t>
  </si>
  <si>
    <t>Section 12,  Section 13</t>
  </si>
  <si>
    <t>Section 3, Section 4</t>
  </si>
  <si>
    <t>Section 4.5</t>
  </si>
  <si>
    <t>Section 13</t>
  </si>
  <si>
    <t>Section 8</t>
  </si>
  <si>
    <t>Section 11</t>
  </si>
  <si>
    <t>Section 4, Section 12</t>
  </si>
  <si>
    <t>Section 4</t>
  </si>
  <si>
    <t>Section 12</t>
  </si>
  <si>
    <t>Appendix 1, Section 4, Section 5, Section 7, Section 8, Section 10, Section 11, Section 12</t>
  </si>
  <si>
    <t>Section 4, Section 12, Section 13</t>
  </si>
  <si>
    <t>Section 11, Section 13</t>
  </si>
  <si>
    <t>Section 8, Section 13</t>
  </si>
  <si>
    <t>Appendix 1, Section 12, Section 13</t>
  </si>
  <si>
    <t>Section 7</t>
  </si>
  <si>
    <t>Annex C, Section 2, Section 7, Section 9, Section 10, Section 12, Section 13</t>
  </si>
  <si>
    <t>Annex D, Section 7, Section 9, Section 10, Section 12, Section 13</t>
  </si>
  <si>
    <t>Annex D, Section 12</t>
  </si>
  <si>
    <t>Annex D, Section 5, Section 7, Section 8, Section 10, Section 11, Section 12</t>
  </si>
  <si>
    <t>Annex D, Section 11</t>
  </si>
  <si>
    <t>Annex D, Section 5, Section 11</t>
  </si>
  <si>
    <t>Annex D, Section 13</t>
  </si>
  <si>
    <t>Annex D, Section 8</t>
  </si>
  <si>
    <t>Section 6, Section 7</t>
  </si>
  <si>
    <t>TO Release + 4 Months</t>
  </si>
  <si>
    <t>TO Release + 7 Months</t>
  </si>
  <si>
    <t xml:space="preserve">TO Release + 7 Months </t>
  </si>
  <si>
    <t>TO Release + 3 Months</t>
  </si>
  <si>
    <t xml:space="preserve">Release shall be monthly following each "Design Sprint'. Final version for Purchaser review shall be provided at TO Release + 3 Months; final version with comments incorporated shall be provided CDR + 1 Week. </t>
  </si>
  <si>
    <t xml:space="preserve">Final version for Purchaser review shall be provided at TO Release + 3 Months; final version with comments incorporated shall be provided CDR + 1 Week. </t>
  </si>
  <si>
    <t>TO Release + 6 Months</t>
  </si>
  <si>
    <t>Critical Design Review</t>
  </si>
  <si>
    <t xml:space="preserve">CDR Meeting is held to mark the acceptance of the design and approval by the Purchaser. </t>
  </si>
  <si>
    <t xml:space="preserve">TO Release + 3 Months </t>
  </si>
  <si>
    <t xml:space="preserve">Management activities will be provided until the closure of the Task Order. </t>
  </si>
  <si>
    <t>TO Release + 2 Months</t>
  </si>
  <si>
    <t xml:space="preserve">Final version for Purchaser review shall be provided at TO Release + 2 Months; final version with comments incorporated shall be provided NLT TO Releasee + 4 Months. </t>
  </si>
  <si>
    <t>TO Release + 1 Month</t>
  </si>
  <si>
    <t xml:space="preserve">Final version for Purchaser review shall be provided at TO Release + 1 Month; final version with comments incorporated shall be provided NLT 1 week prior to the closure of the Task Order. </t>
  </si>
  <si>
    <t xml:space="preserve">Per license type (breakdown should be provided in a separate tab) </t>
  </si>
  <si>
    <t>TO Release + 2 weeks</t>
  </si>
  <si>
    <t>As per the Task Order</t>
  </si>
  <si>
    <t xml:space="preserve">Requirements will be delivered at the end of each Sprint with a duration of 4 weeks. </t>
  </si>
  <si>
    <t xml:space="preserve"> Technical Documentation</t>
  </si>
  <si>
    <t xml:space="preserve">Initial release shall be at Last day of the Sprint + 3 days, final release Last day of the Sprint + 5 days. </t>
  </si>
  <si>
    <t xml:space="preserve">Includes all the relevant activities t create the Training Materials. Final version for Purchaser review shall be provided at TO Release + 2 Months; final version with comments incorporated shall be provided TO Release + 3 Months. </t>
  </si>
  <si>
    <t>If requested by the Purchaser for Contractor personnel to travel from Purchaser facilities in the Hague to other NATO locations</t>
  </si>
  <si>
    <t>per Task Order</t>
  </si>
  <si>
    <t xml:space="preserve">Costed per session for up to 15 trainees in Purchaser facilities in Europe. Courses provided within 4months of TO Release. </t>
  </si>
  <si>
    <t xml:space="preserve">Costed per session for up to 15 trainees in Purchaser facilities in Europe. Courses provided within 4 months of TO Release. </t>
  </si>
  <si>
    <t xml:space="preserve">TO Release + 5 Months </t>
  </si>
  <si>
    <t xml:space="preserve">TO Release + 6 Months </t>
  </si>
  <si>
    <t xml:space="preserve">TO Release + 4 Months </t>
  </si>
  <si>
    <t xml:space="preserve">Final version for Purchaser review shall be provided at TO Release + 4Month; final version with comments incorporated shall be provided NLT 4 weeks prior to the closure of the Task Order. </t>
  </si>
  <si>
    <t>Final version for Purchaser review shall be provided at TO Release + 4 Month; final version with comments incorporated shall be provided NLT 2 weeks prior to the testing events.</t>
  </si>
  <si>
    <t xml:space="preserve">Management activities will be provided until the closure of the Task Order including the mentoring, guidance and coportae support for the Contractor personnel supporting Purchaser activities. </t>
  </si>
  <si>
    <t xml:space="preserve">Bidders to add the qualifications, skills, number of years of experience and certifications/edicuation information of the profiles proposed in their Draft WMP as part fo the bid package. </t>
  </si>
  <si>
    <t>Unit Price or base of allocation price</t>
  </si>
  <si>
    <t>For Evaluation purpose: Grand Total Firm Fixed Price</t>
  </si>
  <si>
    <r>
      <t xml:space="preserve">
</t>
    </r>
    <r>
      <rPr>
        <b/>
        <sz val="12"/>
        <rFont val="Arial"/>
        <family val="2"/>
      </rPr>
      <t xml:space="preserve">BID CURRENCY </t>
    </r>
    <r>
      <rPr>
        <sz val="10"/>
        <rFont val="Arial"/>
        <family val="2"/>
      </rPr>
      <t xml:space="preserve">
The bid currency must be clearly indicated in cell D4 of the Offer Summary tab.
</t>
    </r>
    <r>
      <rPr>
        <b/>
        <sz val="10"/>
        <rFont val="Arial"/>
        <family val="2"/>
      </rPr>
      <t>Bids in</t>
    </r>
    <r>
      <rPr>
        <b/>
        <sz val="12"/>
        <rFont val="Arial"/>
        <family val="2"/>
      </rPr>
      <t xml:space="preserve"> MULTIPLE CURRENCIES</t>
    </r>
    <r>
      <rPr>
        <b/>
        <sz val="10"/>
        <rFont val="Arial"/>
        <family val="2"/>
      </rPr>
      <t xml:space="preserve"> should follow the following instructions:</t>
    </r>
    <r>
      <rPr>
        <sz val="10"/>
        <rFont val="Arial"/>
        <family val="2"/>
      </rPr>
      <t xml:space="preserve"> 
Separate copies of the bidding sheets shall be submitted: one MS Excel file and PDF file per currency. For each file, the specific currency must be clearly indicated in cell D4 of the Offer Summary tab.
</t>
    </r>
  </si>
  <si>
    <t>CLIN 8.0</t>
  </si>
  <si>
    <t>CLIN 9.0</t>
  </si>
  <si>
    <t>CLIN 10.0</t>
  </si>
  <si>
    <t>CLIN 11.0</t>
  </si>
  <si>
    <t>Service/Component</t>
  </si>
  <si>
    <t>SRS-001</t>
  </si>
  <si>
    <t>SRS-002</t>
  </si>
  <si>
    <t>SRS-003</t>
  </si>
  <si>
    <t>SRS-004</t>
  </si>
  <si>
    <t>SRS-005</t>
  </si>
  <si>
    <t>SRS-006</t>
  </si>
  <si>
    <t>SRS-007</t>
  </si>
  <si>
    <t>SRS-008</t>
  </si>
  <si>
    <t>SRS-009</t>
  </si>
  <si>
    <t>SRS-010</t>
  </si>
  <si>
    <t>SRS-011</t>
  </si>
  <si>
    <t>SRS-012</t>
  </si>
  <si>
    <t>SRS-013</t>
  </si>
  <si>
    <t>SRS-014</t>
  </si>
  <si>
    <t>SRS-015</t>
  </si>
  <si>
    <t>SRS-016</t>
  </si>
  <si>
    <t>SRS-017</t>
  </si>
  <si>
    <t>SRS-018</t>
  </si>
  <si>
    <t>SRS-019</t>
  </si>
  <si>
    <t>SRS-020</t>
  </si>
  <si>
    <t>SRS-021</t>
  </si>
  <si>
    <t>SRS-022</t>
  </si>
  <si>
    <t>SRS-023</t>
  </si>
  <si>
    <t>SRS-024</t>
  </si>
  <si>
    <t>SRS-025</t>
  </si>
  <si>
    <t>SRS-026</t>
  </si>
  <si>
    <t>SRS-027</t>
  </si>
  <si>
    <t>SRS-028</t>
  </si>
  <si>
    <t>SRS-029</t>
  </si>
  <si>
    <t>SRS-030</t>
  </si>
  <si>
    <t>SRS-031</t>
  </si>
  <si>
    <t>SRS-032</t>
  </si>
  <si>
    <t>SRS-033</t>
  </si>
  <si>
    <t>SRS-034</t>
  </si>
  <si>
    <t>SRS-035</t>
  </si>
  <si>
    <t>SRS-036</t>
  </si>
  <si>
    <t>SRS-037</t>
  </si>
  <si>
    <t>SRS-038</t>
  </si>
  <si>
    <t>SRS-039</t>
  </si>
  <si>
    <t>SRS-040</t>
  </si>
  <si>
    <t>SRS-041</t>
  </si>
  <si>
    <t>SRS-042</t>
  </si>
  <si>
    <t>SRS-043</t>
  </si>
  <si>
    <t>SRS-044</t>
  </si>
  <si>
    <t>SRS-045</t>
  </si>
  <si>
    <t>SRS-046</t>
  </si>
  <si>
    <t>SRS-047</t>
  </si>
  <si>
    <t>SRS-048</t>
  </si>
  <si>
    <t>SRS-049</t>
  </si>
  <si>
    <t>SRS-050</t>
  </si>
  <si>
    <t>SRS-051</t>
  </si>
  <si>
    <t>SRS-052</t>
  </si>
  <si>
    <t>SRS-053</t>
  </si>
  <si>
    <t>SRS-054</t>
  </si>
  <si>
    <t>SRS-055</t>
  </si>
  <si>
    <t>SRS-056</t>
  </si>
  <si>
    <t>SRS-057</t>
  </si>
  <si>
    <t>SRS-058</t>
  </si>
  <si>
    <t>SRS-059</t>
  </si>
  <si>
    <t>SRS-060</t>
  </si>
  <si>
    <t>SRS-061</t>
  </si>
  <si>
    <t>SRS-062</t>
  </si>
  <si>
    <t>SRS-063</t>
  </si>
  <si>
    <t>SRS-064</t>
  </si>
  <si>
    <t>SRS-065</t>
  </si>
  <si>
    <t>SRS-066</t>
  </si>
  <si>
    <t>SRS-067</t>
  </si>
  <si>
    <t>SRS-068</t>
  </si>
  <si>
    <t>SRS-069</t>
  </si>
  <si>
    <t>SRS-070</t>
  </si>
  <si>
    <t>SRS-071</t>
  </si>
  <si>
    <t>SRS-072</t>
  </si>
  <si>
    <t>SRS-073</t>
  </si>
  <si>
    <t>SRS-074</t>
  </si>
  <si>
    <t>SRS-075</t>
  </si>
  <si>
    <t>SRS-076</t>
  </si>
  <si>
    <t>SRS-077</t>
  </si>
  <si>
    <t>SRS-078</t>
  </si>
  <si>
    <t>SRS-079</t>
  </si>
  <si>
    <t>SRS-080</t>
  </si>
  <si>
    <t>SRS-081</t>
  </si>
  <si>
    <t>SRS-082</t>
  </si>
  <si>
    <t>SRS-083</t>
  </si>
  <si>
    <t>SRS-084</t>
  </si>
  <si>
    <t>SRS-085</t>
  </si>
  <si>
    <t>SRS-086</t>
  </si>
  <si>
    <t>SRS-087</t>
  </si>
  <si>
    <t>SRS-088</t>
  </si>
  <si>
    <t>SRS-089</t>
  </si>
  <si>
    <t>SRS-090</t>
  </si>
  <si>
    <t>SRS-091</t>
  </si>
  <si>
    <t>SRS-092</t>
  </si>
  <si>
    <t>As part of any implementation activity, AC/322-D/0048-REV3 security measures must be taken into account for the implementation of services.</t>
  </si>
  <si>
    <t>SRS-093</t>
  </si>
  <si>
    <t>SRS-094</t>
  </si>
  <si>
    <t>SRS-095</t>
  </si>
  <si>
    <t>SRS-096</t>
  </si>
  <si>
    <t>SRS-097</t>
  </si>
  <si>
    <t>SRS-098</t>
  </si>
  <si>
    <t>SRS-099</t>
  </si>
  <si>
    <t>SRS-100</t>
  </si>
  <si>
    <t>SRS-101</t>
  </si>
  <si>
    <t>SRS-102</t>
  </si>
  <si>
    <t>SRS-103</t>
  </si>
  <si>
    <t>SRS-104</t>
  </si>
  <si>
    <t>SRS-105</t>
  </si>
  <si>
    <t>SRS-106</t>
  </si>
  <si>
    <t>SRS-107</t>
  </si>
  <si>
    <t>SRS-108</t>
  </si>
  <si>
    <t>SRS-109</t>
  </si>
  <si>
    <t>SRS-110</t>
  </si>
  <si>
    <t>SRS-111</t>
  </si>
  <si>
    <t>SRS-112</t>
  </si>
  <si>
    <t>SRS-113</t>
  </si>
  <si>
    <t>SRS-114</t>
  </si>
  <si>
    <t>SRS-115</t>
  </si>
  <si>
    <t>SRS-116</t>
  </si>
  <si>
    <t>SRS-117</t>
  </si>
  <si>
    <t>SRS-118</t>
  </si>
  <si>
    <t>SRS-119</t>
  </si>
  <si>
    <t>SRS-120</t>
  </si>
  <si>
    <t>SRS-121</t>
  </si>
  <si>
    <t>SRS-122</t>
  </si>
  <si>
    <t>SRS-123</t>
  </si>
  <si>
    <t>SRS-124</t>
  </si>
  <si>
    <t>SRS-125</t>
  </si>
  <si>
    <t>SRS-126</t>
  </si>
  <si>
    <t>SRS-127</t>
  </si>
  <si>
    <t>SRS-128</t>
  </si>
  <si>
    <t>SRS-129</t>
  </si>
  <si>
    <t>SRS-130</t>
  </si>
  <si>
    <t>SRS-131</t>
  </si>
  <si>
    <t>SRS-132</t>
  </si>
  <si>
    <t>SRS-133</t>
  </si>
  <si>
    <t>SRS-134</t>
  </si>
  <si>
    <t>SRS-135</t>
  </si>
  <si>
    <t>SRS-136</t>
  </si>
  <si>
    <t>SRS-137</t>
  </si>
  <si>
    <t>SRS-138</t>
  </si>
  <si>
    <t>SRS-139</t>
  </si>
  <si>
    <t>SRS-140</t>
  </si>
  <si>
    <t>SRS-141</t>
  </si>
  <si>
    <t>SRS-142</t>
  </si>
  <si>
    <t>SRS-143</t>
  </si>
  <si>
    <t>SRS-144</t>
  </si>
  <si>
    <t>SRS-145</t>
  </si>
  <si>
    <t>SRS-146</t>
  </si>
  <si>
    <t>SRS-147</t>
  </si>
  <si>
    <t>SRS-148</t>
  </si>
  <si>
    <t>SRS-149</t>
  </si>
  <si>
    <t>SRS-150</t>
  </si>
  <si>
    <t>SRS-151</t>
  </si>
  <si>
    <t>SRS-152</t>
  </si>
  <si>
    <t>SRS-153</t>
  </si>
  <si>
    <t>SRS-154</t>
  </si>
  <si>
    <t>SRS-155</t>
  </si>
  <si>
    <t>SRS-156</t>
  </si>
  <si>
    <t>SRS-157</t>
  </si>
  <si>
    <t>SRS-158</t>
  </si>
  <si>
    <t>SRS-159</t>
  </si>
  <si>
    <t>SRS-160</t>
  </si>
  <si>
    <t>SRS-161</t>
  </si>
  <si>
    <t>SRS-162</t>
  </si>
  <si>
    <t>SRS-163</t>
  </si>
  <si>
    <t>SRS-164</t>
  </si>
  <si>
    <t>SRS-165</t>
  </si>
  <si>
    <t>SRS-166</t>
  </si>
  <si>
    <t>SRS-167</t>
  </si>
  <si>
    <t>SRS-168</t>
  </si>
  <si>
    <t>SRS-169</t>
  </si>
  <si>
    <t>SRS-170</t>
  </si>
  <si>
    <t>SRS-171</t>
  </si>
  <si>
    <t>SRS-172</t>
  </si>
  <si>
    <t>SRS-173</t>
  </si>
  <si>
    <t>SRS-174</t>
  </si>
  <si>
    <t>SRS-175</t>
  </si>
  <si>
    <t>SRS-176</t>
  </si>
  <si>
    <t>SRS-177</t>
  </si>
  <si>
    <t>SRS-178</t>
  </si>
  <si>
    <t>SRS-179</t>
  </si>
  <si>
    <t>SRS-180</t>
  </si>
  <si>
    <t>SRS-181</t>
  </si>
  <si>
    <t>SRS-182</t>
  </si>
  <si>
    <t>SRS-183</t>
  </si>
  <si>
    <t>SRS-184</t>
  </si>
  <si>
    <t>SRS-185</t>
  </si>
  <si>
    <t>SRS-186</t>
  </si>
  <si>
    <t>SRS-187</t>
  </si>
  <si>
    <t>SRS-188</t>
  </si>
  <si>
    <t>SRS-189</t>
  </si>
  <si>
    <t>SRS-190</t>
  </si>
  <si>
    <t>SRS-191</t>
  </si>
  <si>
    <t>SRS-192</t>
  </si>
  <si>
    <t>SRS-193</t>
  </si>
  <si>
    <t>SRS-194</t>
  </si>
  <si>
    <t>SRS-195</t>
  </si>
  <si>
    <t>SRS-196</t>
  </si>
  <si>
    <t>SRS-197</t>
  </si>
  <si>
    <t>SRS-198</t>
  </si>
  <si>
    <t>SRS-199</t>
  </si>
  <si>
    <t>SRS-200</t>
  </si>
  <si>
    <t>SRS-201</t>
  </si>
  <si>
    <t>SRS-202</t>
  </si>
  <si>
    <t>SRS-203</t>
  </si>
  <si>
    <t>SRS-204</t>
  </si>
  <si>
    <t>SRS-205</t>
  </si>
  <si>
    <t>SRS-206</t>
  </si>
  <si>
    <t>SRS-207</t>
  </si>
  <si>
    <t>SRS-208</t>
  </si>
  <si>
    <t>SRS-209</t>
  </si>
  <si>
    <t>SRS-210</t>
  </si>
  <si>
    <t>SRS-211</t>
  </si>
  <si>
    <t>SRS-212</t>
  </si>
  <si>
    <t>SRS-213</t>
  </si>
  <si>
    <t>SRS-214</t>
  </si>
  <si>
    <t>SRS-215</t>
  </si>
  <si>
    <t>SRS-216</t>
  </si>
  <si>
    <t>SRS-217</t>
  </si>
  <si>
    <t>SRS-218</t>
  </si>
  <si>
    <t>SRS-219</t>
  </si>
  <si>
    <t>SRS-220</t>
  </si>
  <si>
    <t>SRS-221</t>
  </si>
  <si>
    <t>SRS-222</t>
  </si>
  <si>
    <t>SRS-223</t>
  </si>
  <si>
    <t>SRS-224</t>
  </si>
  <si>
    <t>SRS-225</t>
  </si>
  <si>
    <t>SRS-226</t>
  </si>
  <si>
    <t>SRS-227</t>
  </si>
  <si>
    <t>SRS-228</t>
  </si>
  <si>
    <t>SRS-229</t>
  </si>
  <si>
    <t>SRS-230</t>
  </si>
  <si>
    <t>SRS-231</t>
  </si>
  <si>
    <t>SRS-232</t>
  </si>
  <si>
    <t>SRS-233</t>
  </si>
  <si>
    <t>SRS-234</t>
  </si>
  <si>
    <t>SRS-235</t>
  </si>
  <si>
    <t>SRS-236</t>
  </si>
  <si>
    <t>SRS-237</t>
  </si>
  <si>
    <t>SRS-238</t>
  </si>
  <si>
    <t>SRS-239</t>
  </si>
  <si>
    <t>SRS-240</t>
  </si>
  <si>
    <t>SRS-241</t>
  </si>
  <si>
    <t>SRS-242</t>
  </si>
  <si>
    <t>SRS-243</t>
  </si>
  <si>
    <t>SRS-244</t>
  </si>
  <si>
    <t>SRS-245</t>
  </si>
  <si>
    <t>SRS-246</t>
  </si>
  <si>
    <t>SRS-247</t>
  </si>
  <si>
    <t>SRS-248</t>
  </si>
  <si>
    <t>SRS-249</t>
  </si>
  <si>
    <t>SRS-250</t>
  </si>
  <si>
    <t>SRS-251</t>
  </si>
  <si>
    <t>SRS-252</t>
  </si>
  <si>
    <t>SRS-253</t>
  </si>
  <si>
    <t>SRS-254</t>
  </si>
  <si>
    <t>SRS-255</t>
  </si>
  <si>
    <t>SRS-256</t>
  </si>
  <si>
    <t>SRS-257</t>
  </si>
  <si>
    <t>SRS-258</t>
  </si>
  <si>
    <t>SRS-259</t>
  </si>
  <si>
    <t>SRS-260</t>
  </si>
  <si>
    <t>SRS-261</t>
  </si>
  <si>
    <t>SRS-262</t>
  </si>
  <si>
    <t>SRS-263</t>
  </si>
  <si>
    <t>SRS-264</t>
  </si>
  <si>
    <t>SRS-265</t>
  </si>
  <si>
    <t>SRS-266</t>
  </si>
  <si>
    <t>SRS-267</t>
  </si>
  <si>
    <t>SRS-268</t>
  </si>
  <si>
    <t>SRS-269</t>
  </si>
  <si>
    <t>SRS-270</t>
  </si>
  <si>
    <t>SRS-271</t>
  </si>
  <si>
    <t>SRS-272</t>
  </si>
  <si>
    <t>SRS-273</t>
  </si>
  <si>
    <t>SRS-274</t>
  </si>
  <si>
    <t>SRS-275</t>
  </si>
  <si>
    <t>SRS-276</t>
  </si>
  <si>
    <t>SRS-277</t>
  </si>
  <si>
    <t>SRS-278</t>
  </si>
  <si>
    <t>SRS-279</t>
  </si>
  <si>
    <t>SRS-280</t>
  </si>
  <si>
    <t>SRS-281</t>
  </si>
  <si>
    <t>SRS-282</t>
  </si>
  <si>
    <t>SRS-283</t>
  </si>
  <si>
    <t>SRS-284</t>
  </si>
  <si>
    <t>SRS-285</t>
  </si>
  <si>
    <t>SRS-286</t>
  </si>
  <si>
    <t>SRS-287</t>
  </si>
  <si>
    <t>SRS-288</t>
  </si>
  <si>
    <t>SRS-289</t>
  </si>
  <si>
    <t>SRS-290</t>
  </si>
  <si>
    <t>SRS-291</t>
  </si>
  <si>
    <t>SRS-292</t>
  </si>
  <si>
    <t>SRS-293</t>
  </si>
  <si>
    <t>SRS-294</t>
  </si>
  <si>
    <t>SRS-295</t>
  </si>
  <si>
    <t>SRS-296</t>
  </si>
  <si>
    <t>SRS-297</t>
  </si>
  <si>
    <t>SRS-298</t>
  </si>
  <si>
    <t>SRS-299</t>
  </si>
  <si>
    <t>SRS-300</t>
  </si>
  <si>
    <t>SRS-301</t>
  </si>
  <si>
    <t>SRS-302</t>
  </si>
  <si>
    <t>SRS-303</t>
  </si>
  <si>
    <t>SRS-304</t>
  </si>
  <si>
    <t>SRS-305</t>
  </si>
  <si>
    <t>SRS-306</t>
  </si>
  <si>
    <t>SRS-307</t>
  </si>
  <si>
    <t>SRS-308</t>
  </si>
  <si>
    <t>SRS-309</t>
  </si>
  <si>
    <t>SRS-310</t>
  </si>
  <si>
    <t>SRS-311</t>
  </si>
  <si>
    <t>SRS-312</t>
  </si>
  <si>
    <t>SRS-313</t>
  </si>
  <si>
    <t>SRS-314</t>
  </si>
  <si>
    <t>SRS-315</t>
  </si>
  <si>
    <t>SRS-316</t>
  </si>
  <si>
    <t>SRS-317</t>
  </si>
  <si>
    <t>SRS-318</t>
  </si>
  <si>
    <t>SRS-319</t>
  </si>
  <si>
    <t>SRS-320</t>
  </si>
  <si>
    <t>SRS-321</t>
  </si>
  <si>
    <t>SRS-322</t>
  </si>
  <si>
    <t>SRS-323</t>
  </si>
  <si>
    <t>SRS-324</t>
  </si>
  <si>
    <t>SRS-325</t>
  </si>
  <si>
    <t>SRS-326</t>
  </si>
  <si>
    <t>SRS-327</t>
  </si>
  <si>
    <t>SRS-328</t>
  </si>
  <si>
    <t>SRS-329</t>
  </si>
  <si>
    <t>SRS-330</t>
  </si>
  <si>
    <t>SRS-331</t>
  </si>
  <si>
    <t>SRS-332</t>
  </si>
  <si>
    <t>SRS-333</t>
  </si>
  <si>
    <t>SRS-334</t>
  </si>
  <si>
    <t>SRS-335</t>
  </si>
  <si>
    <t>SRS-336</t>
  </si>
  <si>
    <t>SRS-337</t>
  </si>
  <si>
    <t>SRS-338</t>
  </si>
  <si>
    <t>SRS-339</t>
  </si>
  <si>
    <t>SRS-340</t>
  </si>
  <si>
    <t>SRS-341</t>
  </si>
  <si>
    <t>SRS-342</t>
  </si>
  <si>
    <t>SRS-343</t>
  </si>
  <si>
    <t>SRS-344</t>
  </si>
  <si>
    <t>SRS-345</t>
  </si>
  <si>
    <t>SRS-346</t>
  </si>
  <si>
    <t>SRS-347</t>
  </si>
  <si>
    <t>SRS-348</t>
  </si>
  <si>
    <t>SRS-349</t>
  </si>
  <si>
    <t>SRS-350</t>
  </si>
  <si>
    <t>SRS-351</t>
  </si>
  <si>
    <t>SRS-352</t>
  </si>
  <si>
    <t>SRS-353</t>
  </si>
  <si>
    <t>SRS-354</t>
  </si>
  <si>
    <t>SRS-355</t>
  </si>
  <si>
    <t>SRS-356</t>
  </si>
  <si>
    <t>SRS-357</t>
  </si>
  <si>
    <t>SRS-358</t>
  </si>
  <si>
    <t>SRS-359</t>
  </si>
  <si>
    <t>SRS-360</t>
  </si>
  <si>
    <t>SRS-361</t>
  </si>
  <si>
    <t>SRS-362</t>
  </si>
  <si>
    <t>SRS-363</t>
  </si>
  <si>
    <t>SRS-364</t>
  </si>
  <si>
    <t>SRS-365</t>
  </si>
  <si>
    <t>SRS-366</t>
  </si>
  <si>
    <t>SRS-367</t>
  </si>
  <si>
    <t>SRS-368</t>
  </si>
  <si>
    <t>SRS-369</t>
  </si>
  <si>
    <t>SRS-370</t>
  </si>
  <si>
    <t>SRS-371</t>
  </si>
  <si>
    <t>SRS-372</t>
  </si>
  <si>
    <t>SRS-373</t>
  </si>
  <si>
    <t>SRS-374</t>
  </si>
  <si>
    <t>SRS-375</t>
  </si>
  <si>
    <t>SRS-376</t>
  </si>
  <si>
    <t>SRS-377</t>
  </si>
  <si>
    <t>SRS-378</t>
  </si>
  <si>
    <t>SRS-379</t>
  </si>
  <si>
    <t>SRS-380</t>
  </si>
  <si>
    <t>SRS-381</t>
  </si>
  <si>
    <t>SRS-382</t>
  </si>
  <si>
    <t>SRS-383</t>
  </si>
  <si>
    <t>SRS-384</t>
  </si>
  <si>
    <t>SRS-385</t>
  </si>
  <si>
    <t>SRS-386</t>
  </si>
  <si>
    <t>SRS-387</t>
  </si>
  <si>
    <t>SRS-388</t>
  </si>
  <si>
    <t>SRS-389</t>
  </si>
  <si>
    <t>SRS-390</t>
  </si>
  <si>
    <t>SRS-391</t>
  </si>
  <si>
    <t>SRS-392</t>
  </si>
  <si>
    <t>SRS-393</t>
  </si>
  <si>
    <t>SRS-394</t>
  </si>
  <si>
    <t>SRS-395</t>
  </si>
  <si>
    <t>SRS-396</t>
  </si>
  <si>
    <t>SRS-397</t>
  </si>
  <si>
    <t>SRS-398</t>
  </si>
  <si>
    <t>SRS-399</t>
  </si>
  <si>
    <t>SRS-400</t>
  </si>
  <si>
    <t>SRS-401</t>
  </si>
  <si>
    <t>SRS-402</t>
  </si>
  <si>
    <t>SRS-403</t>
  </si>
  <si>
    <t>SRS-404</t>
  </si>
  <si>
    <t>SRS-405</t>
  </si>
  <si>
    <t>SRS-406</t>
  </si>
  <si>
    <t>SRS-407</t>
  </si>
  <si>
    <t>SRS-408</t>
  </si>
  <si>
    <t>SRS-409</t>
  </si>
  <si>
    <t>SRS-410</t>
  </si>
  <si>
    <t>SRS-411</t>
  </si>
  <si>
    <t>SRS-412</t>
  </si>
  <si>
    <t>SRS-413</t>
  </si>
  <si>
    <t>SRS-414</t>
  </si>
  <si>
    <t>SRS-415</t>
  </si>
  <si>
    <t>SRS-416</t>
  </si>
  <si>
    <t>SRS-417</t>
  </si>
  <si>
    <t>SRS-418</t>
  </si>
  <si>
    <t>SRS-419</t>
  </si>
  <si>
    <t>SRS-420</t>
  </si>
  <si>
    <t>SRS-421</t>
  </si>
  <si>
    <t>SRS-422</t>
  </si>
  <si>
    <t>SRS-423</t>
  </si>
  <si>
    <t>SRS-424</t>
  </si>
  <si>
    <t>SRS-425</t>
  </si>
  <si>
    <t>SRS-426</t>
  </si>
  <si>
    <t>SRS-427</t>
  </si>
  <si>
    <t>SRS-428</t>
  </si>
  <si>
    <t>SRS-429</t>
  </si>
  <si>
    <t>SRS-430</t>
  </si>
  <si>
    <t>SRS-431</t>
  </si>
  <si>
    <t>SRS-432</t>
  </si>
  <si>
    <t>SRS-433</t>
  </si>
  <si>
    <t>SRS-434</t>
  </si>
  <si>
    <t>SRS-435</t>
  </si>
  <si>
    <t>SRS-436</t>
  </si>
  <si>
    <t>SRS-437</t>
  </si>
  <si>
    <t>SRS-438</t>
  </si>
  <si>
    <t>SRS-439</t>
  </si>
  <si>
    <t>DDaaS-001</t>
  </si>
  <si>
    <t>AG3
AG4</t>
  </si>
  <si>
    <t>DDaaS-002</t>
  </si>
  <si>
    <t>DDaaS-003</t>
  </si>
  <si>
    <t>DDaaS-004</t>
  </si>
  <si>
    <t>DDaaS-005</t>
  </si>
  <si>
    <t>DDaaS-006</t>
  </si>
  <si>
    <t>DDaaS-007</t>
  </si>
  <si>
    <t>DDaaS-008</t>
  </si>
  <si>
    <t>DDaaS-009</t>
  </si>
  <si>
    <t>DDaaS-010</t>
  </si>
  <si>
    <t>DDaaS-011</t>
  </si>
  <si>
    <t>DDaaS-012</t>
  </si>
  <si>
    <t>DDaaS-013</t>
  </si>
  <si>
    <t>DDaaS-014</t>
  </si>
  <si>
    <t>DDaaS-015</t>
  </si>
  <si>
    <t>DDaaS-016</t>
  </si>
  <si>
    <t>DDaaS-017</t>
  </si>
  <si>
    <t>DDaaS-018</t>
  </si>
  <si>
    <t>DDaaS-019</t>
  </si>
  <si>
    <t>DDaaS-020</t>
  </si>
  <si>
    <t>DDaaS-021</t>
  </si>
  <si>
    <t>DDaaS-022</t>
  </si>
  <si>
    <t>DDaaS-023</t>
  </si>
  <si>
    <t>DDaaS-024</t>
  </si>
  <si>
    <t>DDaaS-025</t>
  </si>
  <si>
    <t>DDaaS-033</t>
  </si>
  <si>
    <t>DDaaS-034</t>
  </si>
  <si>
    <t>DDaaS-035</t>
  </si>
  <si>
    <t>DDaaS-036</t>
  </si>
  <si>
    <t>DDaaS-037</t>
  </si>
  <si>
    <t>DDaaS-038</t>
  </si>
  <si>
    <t>DDaaS-039</t>
  </si>
  <si>
    <t>REQ-CYB-3.0
REQ-CYB-4.0
REQ-CYB-5.0
REQ-CYB-6.0</t>
  </si>
  <si>
    <t>REQ-AGL-3.0
REQ-AGL-4.0
REQ-AGL-9.0
REQ-AGL-10.0</t>
  </si>
  <si>
    <t>Spirals 2-5</t>
  </si>
  <si>
    <t>For Evaluation purpose: Total Firm Fixed Price Spirals 2-5</t>
  </si>
  <si>
    <t>CLIN 8.0 (SPIRALS 2-5 EVALUATED) - AG1, AG2 &amp; AG4 Implementation (Enhanced Nodes)</t>
  </si>
  <si>
    <t>TOTAL PRICE CLIN 8.0 (SPIRALS 2-5 EVALUATED) - AG1, AG2 &amp; AG4 Implementation (Remaining Enhanced Nodes)</t>
  </si>
  <si>
    <t>CLIN 9.0 (SPIRALS 2-5 EVALUATED) - AG1, AG2 &amp; AG4 Implementation (Standard Nodes)</t>
  </si>
  <si>
    <t>TOTAL PRICE CLIN 9.0 (SPIRALS 2-5 EVALUATED) - AG1, AG2 &amp; AG4 Implementation (Standard Nodes)</t>
  </si>
  <si>
    <t>CLIN 10.0 (SPIRALS 2-5 EVALUATED) - AG1, AG2 &amp; AG4 Implementation (Remote Nodes)</t>
  </si>
  <si>
    <t>TOTAL PRICE CLIN 10.0 (SPIRALS 2-5 EVALUATED) - AG1, AG2 &amp; AG4 Implementation (Remote Nodes)</t>
  </si>
  <si>
    <t>TOTAL PRICE CLIN 11.0 (SPIRALS 2-5 EVALUATED) -AG5 Implementation (ETEE)</t>
  </si>
  <si>
    <t>CLIN 12.0</t>
  </si>
  <si>
    <t>CLIN 13.0</t>
  </si>
  <si>
    <t>CLIN 2.1</t>
  </si>
  <si>
    <t>CLIN 2.2</t>
  </si>
  <si>
    <t>CLIN 2.3</t>
  </si>
  <si>
    <t>CLIN 2.2.1</t>
  </si>
  <si>
    <t>CLIN 2.2.2</t>
  </si>
  <si>
    <t>CLIN 2.2.3</t>
  </si>
  <si>
    <t>CLIN 2.2.4</t>
  </si>
  <si>
    <t>CLIN 2.2.5</t>
  </si>
  <si>
    <t>CLIN 2.2.6</t>
  </si>
  <si>
    <t>CLIN 2.2.7</t>
  </si>
  <si>
    <t>CLIN 2.3.1</t>
  </si>
  <si>
    <t>CLIN 2.3.2</t>
  </si>
  <si>
    <t>CLIN 2.3.3</t>
  </si>
  <si>
    <t>CLIN 2.3.4</t>
  </si>
  <si>
    <t>CLIN 2.3.5</t>
  </si>
  <si>
    <t>CLIN 2.3.6</t>
  </si>
  <si>
    <t>CLIN 2.4</t>
  </si>
  <si>
    <t>CLIN 2.4.1</t>
  </si>
  <si>
    <t>CLIN 2.4.2</t>
  </si>
  <si>
    <t>CLIN 2.4.3</t>
  </si>
  <si>
    <t>CLIN 2.4.4</t>
  </si>
  <si>
    <t>CLIN 2.5</t>
  </si>
  <si>
    <t>CLIN 2.5.1</t>
  </si>
  <si>
    <t>CLIN 2.5.2</t>
  </si>
  <si>
    <t>CLIN 2.6.1</t>
  </si>
  <si>
    <t>CLIN 2.6.2</t>
  </si>
  <si>
    <t>CLIN 2.7.1</t>
  </si>
  <si>
    <t>CLIN 2.7.2</t>
  </si>
  <si>
    <t>CLIN 2.8.1</t>
  </si>
  <si>
    <t>CLIN 2.8.2</t>
  </si>
  <si>
    <t>CLIN 2.6</t>
  </si>
  <si>
    <t>CLIN 2.7</t>
  </si>
  <si>
    <t>CLIN 2.8</t>
  </si>
  <si>
    <t>CLIN 2.9</t>
  </si>
  <si>
    <t>CLIN 2.9.1</t>
  </si>
  <si>
    <t>CLIN 2.9.2</t>
  </si>
  <si>
    <t>CLIN 3.1</t>
  </si>
  <si>
    <t>CLIN 3.2</t>
  </si>
  <si>
    <t>CLIN 3.3</t>
  </si>
  <si>
    <t>CLIN 3.4</t>
  </si>
  <si>
    <t>CLIN 3.5</t>
  </si>
  <si>
    <t>CLIN 3.6</t>
  </si>
  <si>
    <t>CLIN 3.7</t>
  </si>
  <si>
    <t>CLIN 3.8</t>
  </si>
  <si>
    <t>CLIN 3.9</t>
  </si>
  <si>
    <t>CLIN 3.10</t>
  </si>
  <si>
    <t>CLIN 3.11</t>
  </si>
  <si>
    <t>CLIN 3.12</t>
  </si>
  <si>
    <t>CLIN 3.13</t>
  </si>
  <si>
    <t>CLIN 3.2.1</t>
  </si>
  <si>
    <t>CLIN 3.2.2</t>
  </si>
  <si>
    <t>CLIN 3.2.3</t>
  </si>
  <si>
    <t>CLIN 3.2.4</t>
  </si>
  <si>
    <t>CLIN 3.2.5</t>
  </si>
  <si>
    <t>CLIN 3.2.6</t>
  </si>
  <si>
    <t>CLIN 3.2.7</t>
  </si>
  <si>
    <t>CLIN 3.4.1</t>
  </si>
  <si>
    <t>CLIN 3.4.2</t>
  </si>
  <si>
    <t>CLIN 3.5.1</t>
  </si>
  <si>
    <t>CLIN 3.5.2</t>
  </si>
  <si>
    <t>CLIN 3.6.1</t>
  </si>
  <si>
    <t>CLIN 3.6.2</t>
  </si>
  <si>
    <t>CLIN 3.7.1</t>
  </si>
  <si>
    <t>CLIN 3.7.2</t>
  </si>
  <si>
    <t>CLIN 3.8.1</t>
  </si>
  <si>
    <t>CLIN 3.8.2</t>
  </si>
  <si>
    <t>CLIN 3.9.1</t>
  </si>
  <si>
    <t>CLIN 3.9.2</t>
  </si>
  <si>
    <t>CLIN 3.3.1</t>
  </si>
  <si>
    <t>CLIN 3.3.2</t>
  </si>
  <si>
    <t>CLIN 3.3.3</t>
  </si>
  <si>
    <t>CLIN 3.3.4</t>
  </si>
  <si>
    <t>CLIN 3.9.3</t>
  </si>
  <si>
    <t>CLIN 3.9.4</t>
  </si>
  <si>
    <t>CLIN 3.9.5</t>
  </si>
  <si>
    <t>CLIN 3.9.6</t>
  </si>
  <si>
    <t>CLIN 3.9.7</t>
  </si>
  <si>
    <t>CLIN 3.9.8</t>
  </si>
  <si>
    <t>CLIN 3.10.1</t>
  </si>
  <si>
    <t>CLIN 3.10.2</t>
  </si>
  <si>
    <t>CLIN 4.1</t>
  </si>
  <si>
    <t>CLIN 4.2</t>
  </si>
  <si>
    <t>CLIN 4.3</t>
  </si>
  <si>
    <t>CLIN 4.4</t>
  </si>
  <si>
    <t>CLIN 4.5</t>
  </si>
  <si>
    <t>CLIN 4.6</t>
  </si>
  <si>
    <t>CLIN 4.7</t>
  </si>
  <si>
    <t>CLIN 4.8</t>
  </si>
  <si>
    <t>CLIN 4.9</t>
  </si>
  <si>
    <t>CLIN 4.10</t>
  </si>
  <si>
    <t>CLIN 4.11</t>
  </si>
  <si>
    <t>CLIN 4.12</t>
  </si>
  <si>
    <t>CLIN 4.9.1</t>
  </si>
  <si>
    <t>CLIN 4.9.2</t>
  </si>
  <si>
    <t>CLIN 4.9.3</t>
  </si>
  <si>
    <t>CLIN 4.9.4</t>
  </si>
  <si>
    <t>CLIN 4.9.5</t>
  </si>
  <si>
    <t>CLIN 4.9.6</t>
  </si>
  <si>
    <t>CLIN 4.9.7</t>
  </si>
  <si>
    <t>CLIN 4.9.8</t>
  </si>
  <si>
    <t>CLIN 4.9.9</t>
  </si>
  <si>
    <t>CLIN 4.9.10</t>
  </si>
  <si>
    <t>CLIN 4.9.11</t>
  </si>
  <si>
    <t>CLIN 4.8.1</t>
  </si>
  <si>
    <t>CLIN 4.8.2</t>
  </si>
  <si>
    <t>CLIN 4.7.1</t>
  </si>
  <si>
    <t>CLIN 4.7.2</t>
  </si>
  <si>
    <t>CLIN 4.6.1</t>
  </si>
  <si>
    <t>CLIN 4.6.2</t>
  </si>
  <si>
    <t>CLIN 4.5.1</t>
  </si>
  <si>
    <t>CLIN 4.5.2</t>
  </si>
  <si>
    <t>CLIN 4.4.1</t>
  </si>
  <si>
    <t>CLIN 4.4.2</t>
  </si>
  <si>
    <t>CLIN 4.3.1</t>
  </si>
  <si>
    <t>CLIN 4.3.2</t>
  </si>
  <si>
    <t>CLIN 4.3.3</t>
  </si>
  <si>
    <t>CLIN 4.3.4</t>
  </si>
  <si>
    <t>CLIN 4.2.1</t>
  </si>
  <si>
    <t>CLIN 4.2.2</t>
  </si>
  <si>
    <t>CLIN 4.2.3</t>
  </si>
  <si>
    <t>CLIN 4.2.4</t>
  </si>
  <si>
    <t>CLIN 4.2.5</t>
  </si>
  <si>
    <t>CLIN 4.2.6</t>
  </si>
  <si>
    <t>CLIN 4.2.7</t>
  </si>
  <si>
    <t>CLIN 5.1</t>
  </si>
  <si>
    <t>CLIN 5.2</t>
  </si>
  <si>
    <t>CLIN 5.3</t>
  </si>
  <si>
    <t>CLIN 5.4</t>
  </si>
  <si>
    <t>CLIN 5.5</t>
  </si>
  <si>
    <t>CLIN 5.6</t>
  </si>
  <si>
    <t>CLIN 5.7</t>
  </si>
  <si>
    <t>CLIN 5.8</t>
  </si>
  <si>
    <t>CLIN 5.9</t>
  </si>
  <si>
    <t>CLIN 5.10</t>
  </si>
  <si>
    <t>CLIN 5.11</t>
  </si>
  <si>
    <t>CLIN 5.12</t>
  </si>
  <si>
    <t>CLIN 5.2.1</t>
  </si>
  <si>
    <t>CLIN 5.2.2</t>
  </si>
  <si>
    <t>CLIN 5.2.3</t>
  </si>
  <si>
    <t>CLIN 5.2.4</t>
  </si>
  <si>
    <t>CLIN 5.2.5</t>
  </si>
  <si>
    <t>CLIN 5.2.6</t>
  </si>
  <si>
    <t>CLIN 5.2.7</t>
  </si>
  <si>
    <t>CLIN 5.4.1</t>
  </si>
  <si>
    <t>CLIN 5.4.2</t>
  </si>
  <si>
    <t>CLIN 5.5.1</t>
  </si>
  <si>
    <t>CLIN 5.5.2</t>
  </si>
  <si>
    <t>CLIN 5.6.1</t>
  </si>
  <si>
    <t>CLIN 5.6.2</t>
  </si>
  <si>
    <t>CLIN 5.7.1</t>
  </si>
  <si>
    <t>CLIN 5.7.2</t>
  </si>
  <si>
    <t>CLIN 5.8.1</t>
  </si>
  <si>
    <t>CLIN 5.8.2</t>
  </si>
  <si>
    <t>CLIN 5.9.1</t>
  </si>
  <si>
    <t>CLIN 5.9.2</t>
  </si>
  <si>
    <t>CLIN 5.3.1</t>
  </si>
  <si>
    <t>CLIN 5.3.2</t>
  </si>
  <si>
    <t>CLIN 5.3.3</t>
  </si>
  <si>
    <t>CLIN 5.3.4</t>
  </si>
  <si>
    <t>CLIN 6.1</t>
  </si>
  <si>
    <t>CLIN 6.2</t>
  </si>
  <si>
    <t>CLIN 6.3</t>
  </si>
  <si>
    <t>CLIN 6.3.1</t>
  </si>
  <si>
    <t>CLIN 6.4.1</t>
  </si>
  <si>
    <t>CLIN 6.4.6</t>
  </si>
  <si>
    <t>CLIN 6.4.7</t>
  </si>
  <si>
    <t>CLIN 6.4.8</t>
  </si>
  <si>
    <t>CLIN 6.4</t>
  </si>
  <si>
    <t>CLIN 6.4.2</t>
  </si>
  <si>
    <t>CLIN 6.4.3</t>
  </si>
  <si>
    <t>CLIN 6.4.4</t>
  </si>
  <si>
    <t>CLIN 6.4.5</t>
  </si>
  <si>
    <t>CLIN 7.1</t>
  </si>
  <si>
    <t>CLIN 7.2</t>
  </si>
  <si>
    <t>CLIN 7.3</t>
  </si>
  <si>
    <t>CLIN 8.1</t>
  </si>
  <si>
    <t>CLIN 8.2</t>
  </si>
  <si>
    <t>CLIN 8.3</t>
  </si>
  <si>
    <t>CLIN 8.4</t>
  </si>
  <si>
    <t>CLIN 8.5</t>
  </si>
  <si>
    <t>CLIN 8.6</t>
  </si>
  <si>
    <t>CLIN 8.7</t>
  </si>
  <si>
    <t>CLIN 8.8</t>
  </si>
  <si>
    <t>CLIN 8.9</t>
  </si>
  <si>
    <t>CLIN 8.10</t>
  </si>
  <si>
    <t>CLIN 8.11</t>
  </si>
  <si>
    <t>CLIN 8.12</t>
  </si>
  <si>
    <t>CLIN 8.13</t>
  </si>
  <si>
    <t>CLIN 8.14</t>
  </si>
  <si>
    <t>CLIN 8.15</t>
  </si>
  <si>
    <t>CLIN 8.16</t>
  </si>
  <si>
    <t>CLIN 8.17</t>
  </si>
  <si>
    <t>CLIN 9.1</t>
  </si>
  <si>
    <t>CLIN 9.2</t>
  </si>
  <si>
    <t>CLIN 9.3</t>
  </si>
  <si>
    <t>CLIN 9.4</t>
  </si>
  <si>
    <t>CLIN 9.9</t>
  </si>
  <si>
    <t>CLIN 9.8</t>
  </si>
  <si>
    <t>CLIN 9.7</t>
  </si>
  <si>
    <t>CLIN 9.6</t>
  </si>
  <si>
    <t>CLIN 9.5</t>
  </si>
  <si>
    <t>CLIN 9.10</t>
  </si>
  <si>
    <t>CLIN 9.11</t>
  </si>
  <si>
    <t>CLIN 9.12</t>
  </si>
  <si>
    <t>CLIN 9.13</t>
  </si>
  <si>
    <t>CLIN 10.1</t>
  </si>
  <si>
    <t>CLIN 10.2</t>
  </si>
  <si>
    <t>CLIN 10.3</t>
  </si>
  <si>
    <t>CLIN 10.4</t>
  </si>
  <si>
    <t>CLIN 10.5</t>
  </si>
  <si>
    <t>CLIN 10.6</t>
  </si>
  <si>
    <t>CLIN 10.7</t>
  </si>
  <si>
    <t>CLIN 10.8</t>
  </si>
  <si>
    <t>CLIN 10.9</t>
  </si>
  <si>
    <t>CLIN 10.10</t>
  </si>
  <si>
    <t>CLIN 10.11</t>
  </si>
  <si>
    <t>CLIN 10.12</t>
  </si>
  <si>
    <t>CLIN 11.1</t>
  </si>
  <si>
    <t>CLIN 11.2</t>
  </si>
  <si>
    <t>CLIN 11.3</t>
  </si>
  <si>
    <t>CLIN 11.4</t>
  </si>
  <si>
    <t>CLIN 11.5</t>
  </si>
  <si>
    <t>CLIN 11.6</t>
  </si>
  <si>
    <t>CLIN 11.7</t>
  </si>
  <si>
    <t>CLIN 11.8</t>
  </si>
  <si>
    <t>CLIN 11.9</t>
  </si>
  <si>
    <t>CLIN 11.10</t>
  </si>
  <si>
    <t>CLIN 11.11</t>
  </si>
  <si>
    <t>CLIN 11.12</t>
  </si>
  <si>
    <t>CLIN 11.13</t>
  </si>
  <si>
    <t>CLIN 12.1</t>
  </si>
  <si>
    <t>CLIN 12.2</t>
  </si>
  <si>
    <t>CLIN 12.3</t>
  </si>
  <si>
    <t>CLIN 12.4</t>
  </si>
  <si>
    <t>CLIN 12.5</t>
  </si>
  <si>
    <t>CLIN 13.1</t>
  </si>
  <si>
    <t>CLIN 13.2</t>
  </si>
  <si>
    <t>CLIN 13.3</t>
  </si>
  <si>
    <t>CLIN 13.4</t>
  </si>
  <si>
    <t>CLIN 13.5</t>
  </si>
  <si>
    <t>CLIN 13.6</t>
  </si>
  <si>
    <t>CLIN 13.7</t>
  </si>
  <si>
    <t>CLIN 8.2.1</t>
  </si>
  <si>
    <t>CLIN 8.2.2</t>
  </si>
  <si>
    <t>CLIN 8.2.3</t>
  </si>
  <si>
    <t>CLIN 8.2.4</t>
  </si>
  <si>
    <t>CLIN 8.2.5</t>
  </si>
  <si>
    <t>CLIN 8.2.6</t>
  </si>
  <si>
    <t>CLIN 8.2.7</t>
  </si>
  <si>
    <t>CLIN 8.4.1</t>
  </si>
  <si>
    <t>CLIN 8.4.2</t>
  </si>
  <si>
    <t>CLIN 8.5.1</t>
  </si>
  <si>
    <t>CLIN 8.5.2</t>
  </si>
  <si>
    <t>CLIN 8.6.1</t>
  </si>
  <si>
    <t>CLIN 8.6.2</t>
  </si>
  <si>
    <t>CLIN 8.7.1</t>
  </si>
  <si>
    <t>CLIN 8.7.2</t>
  </si>
  <si>
    <t>CLIN 8.8.1</t>
  </si>
  <si>
    <t>CLIN 8.8.2</t>
  </si>
  <si>
    <t>CLIN 8.9.1</t>
  </si>
  <si>
    <t>CLIN 8.9.2</t>
  </si>
  <si>
    <t>CLIN 8.10.1</t>
  </si>
  <si>
    <t>CLIN 8.10.2</t>
  </si>
  <si>
    <t>CLIN 8.10.3</t>
  </si>
  <si>
    <t>CLIN 8.10.4</t>
  </si>
  <si>
    <t>CLIN 8.10.5</t>
  </si>
  <si>
    <t>CLIN 8.10.6</t>
  </si>
  <si>
    <t>CLIN 8.3.1</t>
  </si>
  <si>
    <t>CLIN 8.3.2</t>
  </si>
  <si>
    <t>CLIN 8.3.3</t>
  </si>
  <si>
    <t>CLIN 8.3.4</t>
  </si>
  <si>
    <t>CLIN 8.9.3</t>
  </si>
  <si>
    <t>CLIN 8.9.4</t>
  </si>
  <si>
    <t>CLIN 8.9.5</t>
  </si>
  <si>
    <t>CLIN 8.9.6</t>
  </si>
  <si>
    <t>CLIN 8.9.7</t>
  </si>
  <si>
    <t>CLIN 8.9.8</t>
  </si>
  <si>
    <t>CLIN 8.9.9</t>
  </si>
  <si>
    <t>CLIN 8.9.10</t>
  </si>
  <si>
    <t>CLIN 8.9.11</t>
  </si>
  <si>
    <t>CLIN 8.9.12</t>
  </si>
  <si>
    <t>CLIN 8.9.13</t>
  </si>
  <si>
    <t>CLIN 8.9.14</t>
  </si>
  <si>
    <t>CLIN 8.9.15</t>
  </si>
  <si>
    <t>CLIN 8.9.16</t>
  </si>
  <si>
    <t>CLIN 8.9.17</t>
  </si>
  <si>
    <t>CLIN 8.9.18</t>
  </si>
  <si>
    <t>CLIN 9.2.1</t>
  </si>
  <si>
    <t>CLIN 9.2.2</t>
  </si>
  <si>
    <t>CLIN 9.2.3</t>
  </si>
  <si>
    <t>CLIN 9.2.4</t>
  </si>
  <si>
    <t>CLIN 9.2.5</t>
  </si>
  <si>
    <t>CLIN 9.2.6</t>
  </si>
  <si>
    <t>CLIN 9.2.7</t>
  </si>
  <si>
    <t>CLIN 9.4.1</t>
  </si>
  <si>
    <t>CLIN 9.4.2</t>
  </si>
  <si>
    <t>CLIN 9.3.1</t>
  </si>
  <si>
    <t>CLIN 9.3.2</t>
  </si>
  <si>
    <t>CLIN 9.3.3</t>
  </si>
  <si>
    <t>CLIN 9.3.4</t>
  </si>
  <si>
    <t>CLIN 9.5.1</t>
  </si>
  <si>
    <t>CLIN 9.5.2</t>
  </si>
  <si>
    <t>CLIN 9.6.1</t>
  </si>
  <si>
    <t>CLIN 9.6.2</t>
  </si>
  <si>
    <t>CLIN 9.7.1</t>
  </si>
  <si>
    <t>CLIN 9.7.2</t>
  </si>
  <si>
    <t>CLIN 9.8.1</t>
  </si>
  <si>
    <t>CLIN 9.8.2</t>
  </si>
  <si>
    <t>CLIN 9.9.1</t>
  </si>
  <si>
    <t>CLIN 9.9.2</t>
  </si>
  <si>
    <t>CLIN 9.9.3</t>
  </si>
  <si>
    <t>CLIN 9.9.4</t>
  </si>
  <si>
    <t>CLIN 9.9.5</t>
  </si>
  <si>
    <t>CLIN 9.9.6</t>
  </si>
  <si>
    <t>CLIN 9.9.7</t>
  </si>
  <si>
    <t>CLIN 9.9.8</t>
  </si>
  <si>
    <t>CLIN 9.9.9</t>
  </si>
  <si>
    <t>CLIN 9.9.10</t>
  </si>
  <si>
    <t>CLIN 9.9.11</t>
  </si>
  <si>
    <t>CLIN 9.9.12</t>
  </si>
  <si>
    <t>CLIN 9.9.13</t>
  </si>
  <si>
    <t>CLIN 9.9.14</t>
  </si>
  <si>
    <t>CLIN 9.9.15</t>
  </si>
  <si>
    <t>CLIN 9.9.16</t>
  </si>
  <si>
    <t>CLIN 9.9.17</t>
  </si>
  <si>
    <t>CLIN 9.9.18</t>
  </si>
  <si>
    <t>CLIN 9.10.1</t>
  </si>
  <si>
    <t>CLIN 9.10.2</t>
  </si>
  <si>
    <t>CLIN 10.2.1</t>
  </si>
  <si>
    <t>CLIN 10.2.2</t>
  </si>
  <si>
    <t>CLIN 10.2.3</t>
  </si>
  <si>
    <t>CLIN 10.2.4</t>
  </si>
  <si>
    <t>CLIN 10.2.5</t>
  </si>
  <si>
    <t>CLIN 10.2.6</t>
  </si>
  <si>
    <t>CLIN 10.2.7</t>
  </si>
  <si>
    <t>CLIN 10.3.1</t>
  </si>
  <si>
    <t>CLIN 10.3.2</t>
  </si>
  <si>
    <t>CLIN 10.3.3</t>
  </si>
  <si>
    <t>CLIN 10.3.4</t>
  </si>
  <si>
    <t>CLIN 10.4.1</t>
  </si>
  <si>
    <t>CLIN 10.4.2</t>
  </si>
  <si>
    <t>CLIN 10.5.1</t>
  </si>
  <si>
    <t>CLIN 10.5.2</t>
  </si>
  <si>
    <t>CLIN 10.6.1</t>
  </si>
  <si>
    <t>CLIN 10.6.2</t>
  </si>
  <si>
    <t>CLIN 10.7.1</t>
  </si>
  <si>
    <t>CLIN 10.7.2</t>
  </si>
  <si>
    <t>CLIN 10.8.1</t>
  </si>
  <si>
    <t>CLIN 10.8.2</t>
  </si>
  <si>
    <t>CLIN 10.9.1</t>
  </si>
  <si>
    <t>CLIN 10.9.2</t>
  </si>
  <si>
    <t>CLIN 11.2.1</t>
  </si>
  <si>
    <t>CLIN 11.2.2</t>
  </si>
  <si>
    <t>CLIN 11.2.3</t>
  </si>
  <si>
    <t>CLIN 11.2.4</t>
  </si>
  <si>
    <t>CLIN 11.2.5</t>
  </si>
  <si>
    <t>CLIN 11.2.6</t>
  </si>
  <si>
    <t>CLIN 11.2.7</t>
  </si>
  <si>
    <t>CLIN 11.3.1</t>
  </si>
  <si>
    <t>CLIN 11.3.2</t>
  </si>
  <si>
    <t>CLIN 11.3.3</t>
  </si>
  <si>
    <t>CLIN 11.3.4</t>
  </si>
  <si>
    <t>CLIN 11.4.1</t>
  </si>
  <si>
    <t>CLIN 11.4.2</t>
  </si>
  <si>
    <t>CLIN 11.5.1</t>
  </si>
  <si>
    <t>CLIN 11.5.2</t>
  </si>
  <si>
    <t>CLIN 11.6.1</t>
  </si>
  <si>
    <t>CLIN 11.6.2</t>
  </si>
  <si>
    <t>CLIN 11.7.1</t>
  </si>
  <si>
    <t>CLIN 11.7.2</t>
  </si>
  <si>
    <t>CLIN 11.8.1</t>
  </si>
  <si>
    <t>CLIN 11.8.2</t>
  </si>
  <si>
    <t>CLIN 11.9.1</t>
  </si>
  <si>
    <t>CLIN 11.9.2</t>
  </si>
  <si>
    <t>CLIN 11.9.3</t>
  </si>
  <si>
    <t>CLIN 11.9.4</t>
  </si>
  <si>
    <t>CLIN 11.9.5</t>
  </si>
  <si>
    <t>CLIN 11.9.6</t>
  </si>
  <si>
    <t>CLIN 11.9.7</t>
  </si>
  <si>
    <t>CLIN 11.9.8</t>
  </si>
  <si>
    <t>CLIN 11.9.9</t>
  </si>
  <si>
    <t>CLIN 11.9.10</t>
  </si>
  <si>
    <t>CLIN 11.10.1</t>
  </si>
  <si>
    <t>CLIN 11.10.2</t>
  </si>
  <si>
    <t>CLIN 12.3.1</t>
  </si>
  <si>
    <t>CLIN 12.4.1</t>
  </si>
  <si>
    <t>CLIN 12.3.2</t>
  </si>
  <si>
    <t>CLIN 12.3.3</t>
  </si>
  <si>
    <t>CLIN 12.3.4</t>
  </si>
  <si>
    <t>CLIN 12.4.2</t>
  </si>
  <si>
    <t>CLIN 12.5.1</t>
  </si>
  <si>
    <t>CLIN 12.5.2</t>
  </si>
  <si>
    <t>percentage of related activities per Task Order</t>
  </si>
  <si>
    <t>Blank (do not delete)</t>
  </si>
  <si>
    <t>Spirals 0-1</t>
  </si>
  <si>
    <t>CLIN 1.0 (SPIRALS 0-1 EVALUATED) - Design</t>
  </si>
  <si>
    <t xml:space="preserve">TOTAL PRICE CLIN 1.0 (SPIRALS 0-1 EVALUATED) - Design </t>
  </si>
  <si>
    <t xml:space="preserve">TOTAL PRICE CLIN 2.0 (SPIRALS 0-1 EVALUATED) - IREEN @NU </t>
  </si>
  <si>
    <t>CLIN 3.0 (SPIRALS 0-1 EVALUATED) - AG1 &amp; AG2 Implementation Agile Sprints (BEL-CAS-01)</t>
  </si>
  <si>
    <t>TOTAL PRICE CLIN 3.0 (SPIRALS 0-1 EVALUATED) - AG1&amp;AG2 Implementation Agile Sprints (BEL-CAS-01)</t>
  </si>
  <si>
    <t>CLIN 4.0 (SPIRALS 0-1 EVALUATED) - AG1 &amp; AG2 Implementation Agile Sprints (ITA-LAG-01)</t>
  </si>
  <si>
    <t>TOTAL PRICE CLIN 4.0 (SPIRALS 0-1 EVALUATED) - AG1&amp;AG2 Implementation Agile Sprints (ITA-LAG-01)</t>
  </si>
  <si>
    <t>CLIN 5.0 (SPIRALS 0-1 EVALUATED) - AG3 Implementation Agile Sprints - Proof of Concept (POC)</t>
  </si>
  <si>
    <t>TOTAL PRICE CLIN 5.0 (SPIRALS 0-1 EVALUATED) - AG3 Implementation Agile Sprints - Proof of Concept (POC)</t>
  </si>
  <si>
    <t>CLIN 6.0 (SPIRALS 0-1 EVALUATED) - Implementation (Cyber Security Monitoring)</t>
  </si>
  <si>
    <t>TOTAL PRICE CLIN 6.0 (SPIRALS 0-1 EVALUATED) - Implementation (Cyber Security Monitoring)</t>
  </si>
  <si>
    <t>CLIN 7.0 (SPIRALS 0-1 EVALUATED) - Support to Purchaser Activities</t>
  </si>
  <si>
    <t>TOTAL PRICE CLIN 7.0 (SPIRALS 0-1 EVALUATED) - Support to Purchaser Activities</t>
  </si>
  <si>
    <r>
      <t xml:space="preserve">
</t>
    </r>
    <r>
      <rPr>
        <b/>
        <sz val="11"/>
        <color rgb="FFFF0000"/>
        <rFont val="Arial"/>
        <family val="2"/>
      </rPr>
      <t>Bidders should note that NCIA has recently updated its bidding sheet template and are encouraged to read the instructions in full for this new version before completing the bidding sheets.</t>
    </r>
    <r>
      <rPr>
        <sz val="10"/>
        <rFont val="Arial"/>
        <family val="2"/>
      </rPr>
      <t xml:space="preserve">
All bidders are required to submit pricing details to demonstrate the Purchaser's Pricing Principles are being applied as part of their bids. All data submitted in these sheets shall be complete, verifiable and factual and include the required details. Any exclusions may render the bid as non compliant thus removing the bidder from the bidding process.
Bidders are </t>
    </r>
    <r>
      <rPr>
        <b/>
        <sz val="10"/>
        <rFont val="Arial"/>
        <family val="2"/>
      </rPr>
      <t>REQUIRED</t>
    </r>
    <r>
      <rPr>
        <sz val="10"/>
        <rFont val="Arial"/>
        <family val="2"/>
      </rPr>
      <t xml:space="preserve"> to fill in / change information in the following tabs, only in those cells colour coded yellow:
</t>
    </r>
    <r>
      <rPr>
        <sz val="10"/>
        <color theme="4" tint="-0.249977111117893"/>
        <rFont val="Arial"/>
        <family val="2"/>
      </rPr>
      <t xml:space="preserve">- </t>
    </r>
    <r>
      <rPr>
        <b/>
        <sz val="10"/>
        <color theme="4" tint="-0.249977111117893"/>
        <rFont val="Arial"/>
        <family val="2"/>
      </rPr>
      <t>"Offer Summary" only cell D4,</t>
    </r>
    <r>
      <rPr>
        <sz val="10"/>
        <color theme="4" tint="-0.249977111117893"/>
        <rFont val="Arial"/>
        <family val="2"/>
      </rPr>
      <t xml:space="preserve">
- </t>
    </r>
    <r>
      <rPr>
        <b/>
        <sz val="10"/>
        <color theme="4" tint="-0.249977111117893"/>
        <rFont val="Arial"/>
        <family val="2"/>
      </rPr>
      <t>"SSS (Task Order Based)",
- "SRS (Agile Implementation)".</t>
    </r>
    <r>
      <rPr>
        <b/>
        <sz val="10"/>
        <color rgb="FF0070C0"/>
        <rFont val="Arial"/>
        <family val="2"/>
      </rPr>
      <t xml:space="preserve">
</t>
    </r>
    <r>
      <rPr>
        <sz val="10"/>
        <rFont val="Arial"/>
        <family val="2"/>
      </rPr>
      <t xml:space="preserve">
</t>
    </r>
    <r>
      <rPr>
        <b/>
        <sz val="10"/>
        <rFont val="Arial"/>
        <family val="2"/>
      </rPr>
      <t xml:space="preserve">Note that input cells are colour coded </t>
    </r>
    <r>
      <rPr>
        <b/>
        <sz val="12"/>
        <rFont val="Arial"/>
        <family val="2"/>
      </rPr>
      <t xml:space="preserve">YELLOW. </t>
    </r>
    <r>
      <rPr>
        <b/>
        <sz val="10"/>
        <rFont val="Arial"/>
        <family val="2"/>
      </rPr>
      <t>Any information found within GREEN boxes throughout the entire document is provided as an instruction and/or example only.</t>
    </r>
    <r>
      <rPr>
        <b/>
        <sz val="12"/>
        <rFont val="Arial"/>
        <family val="2"/>
      </rPr>
      <t xml:space="preserve">
</t>
    </r>
    <r>
      <rPr>
        <sz val="10"/>
        <rFont val="Arial"/>
        <family val="2"/>
      </rPr>
      <t>Any formulas provided in these bidding sheets are intended only to assist the bidder. Any changes in formula can be made at the bidder's discretions, as long as the detailed costs are clear, traceable and accurate as required. Ultimately the bidder is responsible for ALL values, formulas and calculations within the bidding sheets that are submitted to the Agency.
Profit, G&amp;A, Overhead, material handling and other indirect rates do not need to be separately calculated in the bidding sheets and must be embedded in the unit prices to be submitted. The list of these rates (Profit, G&amp;A, Overhead, material handling, etc.,) will be requested in pre-contract award from the winning bidder.</t>
    </r>
    <r>
      <rPr>
        <b/>
        <sz val="12"/>
        <rFont val="Arial"/>
        <family val="2"/>
      </rPr>
      <t/>
    </r>
  </si>
  <si>
    <t xml:space="preserve">Breakdown of the licenses/tools offered shall be provided in a separate tab, which can be activated as a whole or individually.  Duration of the licenses will be 4 years from the activation. Licenses shall cover the amount of users, capacity and nodes described in SOW Section 4. </t>
  </si>
  <si>
    <t>Activities related to the Security Audit such as preparation, documentation, remediation of the issues, reviewing the reports etc. . Excludes the travel costs which are priced separately REQ-AGL-11.0.</t>
  </si>
  <si>
    <t>Activities related to the Security Audit such as preparation, documentation, remediation of the issues, reviewing the reports etc.  Excludes the travel costs which are priced separately REQ-AGL-11.0.</t>
  </si>
  <si>
    <t xml:space="preserve">Activities related to the Security Audit such as preparation, documentation, remediation of the issues, reviewing the reports etc.   Includes the presence in Purchaser locations in Europe listed. No Travel costs will be added. </t>
  </si>
  <si>
    <t>CLIN 6.5</t>
  </si>
  <si>
    <t>CLIN 6.5.1</t>
  </si>
  <si>
    <t>CLIN 6.5.2</t>
  </si>
  <si>
    <t>Implementation (Sprints) - SRS Requirements (Level of complexity - Rating 1 - Low)</t>
  </si>
  <si>
    <t>Implementation (Sprints) - SRS Requirements (Level of complexity - Rating 2 - Medium)</t>
  </si>
  <si>
    <t>Implementation (Sprints) - SRS Requirements (Level of complexity - Rating 3 - High)</t>
  </si>
  <si>
    <t>Implementation (Sprints) - SRS Requirements (Level of complexity - Rating 4 - Very High)</t>
  </si>
  <si>
    <t>CLIN 2.10</t>
  </si>
  <si>
    <t>CLIN 2.11</t>
  </si>
  <si>
    <t>CLIN 2.12</t>
  </si>
  <si>
    <t>For Evaluation purpose: Total Firm Fixed Price Spirals 0-1</t>
  </si>
  <si>
    <t>CLIN 14.0</t>
  </si>
  <si>
    <t>CLIN 14.0 (SPIRALS 2-5 EVALUATED) - Implementation (Cyber Security Monitoring)</t>
  </si>
  <si>
    <t>TOTAL PRICE CLIN 14.0 (SPIRALS 2-5 EVALUATED) - Implementation (Cyber Security Monitoring)</t>
  </si>
  <si>
    <t>CLIN 15.0</t>
  </si>
  <si>
    <t xml:space="preserve">CLIN 2.0 (SPIRALS 0-1 EVALUATED) - AG1, AG2 &amp; AG3 Implementation (IREEN @NU) </t>
  </si>
  <si>
    <t>TOTAL PRICE CLIN 13.0 (SPIRALS 2-5 EVALUATED) - AG4 &amp; AG5 Implementation (IREEN)</t>
  </si>
  <si>
    <t>CLIN 13.0 (SPIRALS 2-5 EVALUATED) - AG4 &amp; AG5 Implementation (IREEN)</t>
  </si>
  <si>
    <t xml:space="preserve">CLIN 12.0 (SPIRALS 2-5 EVALUATED) - AG4 &amp; AG5 Implementation (Data Centers) </t>
  </si>
  <si>
    <t>TOTAL PRICE CLIN 12.0 (SPIRALS 2-5 EVALUATED) - AG4 &amp; AG5 Implementation (Data Centers)</t>
  </si>
  <si>
    <t>CLIN 15.0 (SPIRALS 2-5 EVALUATED) - Support to Purchaser Activities</t>
  </si>
  <si>
    <t>TOTAL PRICE CLIN 15.0 (SPIRALS 2-5 EVALUATED) - Support to Purchaser Activities</t>
  </si>
  <si>
    <t>CLIN 11.0 (SPIRALS 2-5 EVALUATED) - AG5 Implementation (ETEE)</t>
  </si>
  <si>
    <t>CLIN 14.1</t>
  </si>
  <si>
    <t>CLIN 14.2</t>
  </si>
  <si>
    <t>CLIN 14.3</t>
  </si>
  <si>
    <t>CLIN 14.3.1</t>
  </si>
  <si>
    <t>CLIN 14.3.2</t>
  </si>
  <si>
    <t>CLIN 14.3.3</t>
  </si>
  <si>
    <t>CLIN 14.3.4</t>
  </si>
  <si>
    <t>CLIN 14.4</t>
  </si>
  <si>
    <t>CLIN 14.4.1</t>
  </si>
  <si>
    <t>CLIN 14.4.2</t>
  </si>
  <si>
    <t>CLIN 14.4.3</t>
  </si>
  <si>
    <t>CLIN 14.4.4</t>
  </si>
  <si>
    <t>CLIN 14.4.5</t>
  </si>
  <si>
    <t>CLIN 14.4.6</t>
  </si>
  <si>
    <t>CLIN 14.4.7</t>
  </si>
  <si>
    <t>CLIN 14.4.8</t>
  </si>
  <si>
    <t>CLIN 14.4.9</t>
  </si>
  <si>
    <t>CLIN 14.4.10</t>
  </si>
  <si>
    <t>CLIN 14.4.11</t>
  </si>
  <si>
    <t>CLIN 14.5</t>
  </si>
  <si>
    <t>CLIN 14.5.1</t>
  </si>
  <si>
    <t>CLIN 14.5.2</t>
  </si>
  <si>
    <t>CLIN 15.1</t>
  </si>
  <si>
    <t>CLIN 15.2</t>
  </si>
  <si>
    <t>CLIN 15.3</t>
  </si>
  <si>
    <t>CLIN 15.4</t>
  </si>
  <si>
    <t>CLIN 15.5</t>
  </si>
  <si>
    <t>CLIN 15.6</t>
  </si>
  <si>
    <t>CLIN 15.7</t>
  </si>
  <si>
    <t>CLIN 12.2.1</t>
  </si>
  <si>
    <t>CLIN 12.2.2</t>
  </si>
  <si>
    <t>CLIN 12.2.3</t>
  </si>
  <si>
    <t>CLIN 12.2.4</t>
  </si>
  <si>
    <t>CLIN 12.2.5</t>
  </si>
  <si>
    <t>CLIN 12.2.6</t>
  </si>
  <si>
    <t>CLIN 12.2.7</t>
  </si>
  <si>
    <t>CLIN 12.6</t>
  </si>
  <si>
    <t>CLIN 12.7</t>
  </si>
  <si>
    <t>CLIN 12.8</t>
  </si>
  <si>
    <t>CLIN 12.9</t>
  </si>
  <si>
    <t>CLIN 12.10</t>
  </si>
  <si>
    <t>CLIN 12.11</t>
  </si>
  <si>
    <t>CLIN 12.12</t>
  </si>
  <si>
    <t>CLIN 12.13</t>
  </si>
  <si>
    <t>CLIN 12.6.1</t>
  </si>
  <si>
    <t>CLIN 12.6.2</t>
  </si>
  <si>
    <t>CLIN 12.7.1</t>
  </si>
  <si>
    <t>CLIN 12.7.2</t>
  </si>
  <si>
    <t>CLIN 12.8.1</t>
  </si>
  <si>
    <t>CLIN 12.8.2</t>
  </si>
  <si>
    <t>CLIN 12.9.1</t>
  </si>
  <si>
    <t>CLIN 12.9.2</t>
  </si>
  <si>
    <t>CLIN 12.9.3</t>
  </si>
  <si>
    <t>CLIN 12.9.4</t>
  </si>
  <si>
    <t>CLIN 12.9.5</t>
  </si>
  <si>
    <t>CLIN 12.9.6</t>
  </si>
  <si>
    <t>CLIN 12.9.7</t>
  </si>
  <si>
    <t>CLIN 12.9.8</t>
  </si>
  <si>
    <t>CLIN 12.9.9</t>
  </si>
  <si>
    <t>CLIN 12.9.10</t>
  </si>
  <si>
    <t>CLIN 12.10.1</t>
  </si>
  <si>
    <t>CLIN 12.10.2</t>
  </si>
  <si>
    <t>CLIN 13.8</t>
  </si>
  <si>
    <t>CLIN 13.9</t>
  </si>
  <si>
    <t>CLIN 13.10</t>
  </si>
  <si>
    <t>CLIN 13.2.1</t>
  </si>
  <si>
    <t>CLIN 13.2.2</t>
  </si>
  <si>
    <t>CLIN 13.2.3</t>
  </si>
  <si>
    <t>CLIN 13.2.4</t>
  </si>
  <si>
    <t>CLIN 13.2.5</t>
  </si>
  <si>
    <t>CLIN 13.2.6</t>
  </si>
  <si>
    <t>CLIN 13.2.7</t>
  </si>
  <si>
    <t>CLIN 13.4.1</t>
  </si>
  <si>
    <t>CLIN 13.4.2</t>
  </si>
  <si>
    <t>CLIN 13.5.1</t>
  </si>
  <si>
    <t>CLIN 13.5.2</t>
  </si>
  <si>
    <t>CLIN 13.6.1</t>
  </si>
  <si>
    <t>CLIN 13.6.2</t>
  </si>
  <si>
    <t>CLIN 13.7.1</t>
  </si>
  <si>
    <t>CLIN 13.7.2</t>
  </si>
  <si>
    <t>CLIN 13.3.1</t>
  </si>
  <si>
    <t>CLIN 13.3.2</t>
  </si>
  <si>
    <t>CLIN 13.3.3</t>
  </si>
  <si>
    <t>CLIN 13.3.4</t>
  </si>
  <si>
    <t>Ceilings</t>
  </si>
  <si>
    <t>absolute value in EUR</t>
  </si>
  <si>
    <t>REQ-CYB-3.6</t>
  </si>
  <si>
    <t>REQ-CYB-3.7</t>
  </si>
  <si>
    <t>10G Fibre Taps (Europe)</t>
  </si>
  <si>
    <t>40G Fibre Taps (Europe)</t>
  </si>
  <si>
    <t>REQ-CYB-3.8</t>
  </si>
  <si>
    <t>REQ-CYB-3.9</t>
  </si>
  <si>
    <t>REQ-CYB-3.10</t>
  </si>
  <si>
    <t>REQ-CYB-3.11</t>
  </si>
  <si>
    <t>10G Fibre Taps (North America)</t>
  </si>
  <si>
    <t>40G Fibre Taps (North America)</t>
  </si>
  <si>
    <t>10G Fibre Taps (Turkiye)</t>
  </si>
  <si>
    <t>40G Fibre Taps (Turkiye)</t>
  </si>
  <si>
    <t>On site activities in Purchaser location in Europe.</t>
  </si>
  <si>
    <t>Breakdown of the hardware offered shall be provided in a separate tab, which can be activated as a whole or individually. The price includes shipment to the designated location and installation.</t>
  </si>
  <si>
    <t>REQ-CYB-4.12</t>
  </si>
  <si>
    <t>REQ-CYB-4.13</t>
  </si>
  <si>
    <t>REQ-CYB-4.14</t>
  </si>
  <si>
    <t>REQ-CYB-4.15</t>
  </si>
  <si>
    <t>NCSC Cyber Security Monitoring Enclave Integration (Data Centers)</t>
  </si>
  <si>
    <t>NCSC Cyber Security Monitoring Enclave Integration (Standard Nodes)</t>
  </si>
  <si>
    <t>NCSC Cyber Security Monitoring Enclave Integration (Remote Nodes)</t>
  </si>
  <si>
    <t>Integration work will be done remotely</t>
  </si>
  <si>
    <t xml:space="preserve">TO Release + 2 Months </t>
  </si>
  <si>
    <t>REQ-CYB-4.1
REQ-CYB-4.2
REQ-CYB-4.3
REQ-CYB-4.4
REQ-CYB-4.5
REQ-CYB-4.12
REQ-CYB-4.13
REQ-CYB-4.14
REQ-CYB-4.15</t>
  </si>
  <si>
    <t>CLIN 6.3.2</t>
  </si>
  <si>
    <t>CLIN 6.3.3</t>
  </si>
  <si>
    <t>CLIN 6.4.9</t>
  </si>
  <si>
    <t>CLIN 6.4.10</t>
  </si>
  <si>
    <t>NCSC Cyber Security Monitoring Enclave Integration (Enhanced Nodes)</t>
  </si>
  <si>
    <t>CLIN 14.3.5</t>
  </si>
  <si>
    <t>CLIN 14.3.6</t>
  </si>
  <si>
    <t>CLIN 14.3.7</t>
  </si>
  <si>
    <t>CLIN 14.3.8</t>
  </si>
  <si>
    <t>CLIN 14.3.9</t>
  </si>
  <si>
    <t>CLIN 14.3.10</t>
  </si>
  <si>
    <t>CLIN 14.4.12</t>
  </si>
  <si>
    <t>CLIN 14.4.13</t>
  </si>
  <si>
    <t>CLIN 14.4.14</t>
  </si>
  <si>
    <t>CLIN 1 percentage of Spirals 0-1 total bid price</t>
  </si>
  <si>
    <t>The Contractor shall design, implement and integrate the Identity Management systems, MIM or replacing solution, in the SVF and simulated IDF to prepare for deployment of the access management solution.</t>
  </si>
  <si>
    <t>The Contractor shall implement and configure highly available DHCP services across both datacentres and one Enhanced Node.</t>
  </si>
  <si>
    <t>The Contractor shall deploy the DHCP services in a simulated IDF for end-user clients in the IDF to consume them.</t>
  </si>
  <si>
    <t>The Contractor shall extend the implementation and configuration to all remaining enhanced nodes and standard nodes, and integrate the DHCP services with the clients on the IDF.</t>
  </si>
  <si>
    <t>The Contractor shall ensure the backup systems are configured to backup all systems delivered by the Contractor.</t>
  </si>
  <si>
    <t>The data diode shall be designed and configured to deploy updates of the malware protection (e.g. signature definitions, heuristics) within 24 hours.</t>
  </si>
  <si>
    <t>The Contractor shall deliver the environments  ready to transition into production and accept workloads.</t>
  </si>
  <si>
    <t>The Contractor shall ensure that the hosting of the Email systems on the NS are centralized at the two existing datacentres, aligned with the low level design updated by the Contractor and approved by the Purchaser.</t>
  </si>
  <si>
    <t>The Contractor shall implement and integrate DFS services as part of the Identity Forest (IDF) in order to support other services including user profile replication.</t>
  </si>
  <si>
    <t>The Contractor shall implement and integrate the end user monitoring solution to support all VDI deployment.</t>
  </si>
  <si>
    <t>If identified as required, the Contractor shall define and prepare the transition kit design/topology to support the infrastructure transition from earlier deployment to the target design.</t>
  </si>
  <si>
    <t>If identified as required, the Contractor shall use the transition kit as part of the infrastructure transition from earlier deployment to the target design.</t>
  </si>
  <si>
    <t>The Contractor shall implement and integrate, as part of the 2 existing Datacentre infrastructure in Mons and Lago Patria, a DMZ workload cluster leveraging VSAN ready node hardware, as defined by design in the Identity Forest (AIS.NATO.INT).</t>
  </si>
  <si>
    <t xml:space="preserve">The Contractor shall configure the solution to use an authoritative time source, as agreed in the design and by the Purchaser._x000D_
</t>
  </si>
  <si>
    <t>Users shall not  be allowed to change network configuration in a way that would allow them to bypass the data diode or otherwise lower the security level.</t>
  </si>
  <si>
    <t>Log records shall contain as a minimum:
   * timestamp, Event, status and/or error codes, 
   * service/command/application, 
   * name/user(s) or system account(s)associated with an event, 
   * device used (e.g. MAC address, source and destination IP address, web browser.)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</si>
</sst>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0.00_);_(&quot;$&quot;* \(#,##0.00\);_(&quot;$&quot;* &quot;-&quot;??_);_(@_)"/>
    <numFmt numFmtId="165" formatCode="_(* #,##0.00_);_(* \(#,##0.00\);_(* &quot;-&quot;??_);_(@_)"/>
    <numFmt numFmtId="166" formatCode="_(* #,##0_);_(* \(#,##0\);_(* &quot;-&quot;??_);_(@_)"/>
    <numFmt numFmtId="167" formatCode="_([$€-2]\ * #,##0.00_);_([$€-2]\ * \(#,##0.00\);_([$€-2]\ * &quot;-&quot;??_);_(@_)"/>
  </numFmts>
  <fonts count="30" x14ac:knownFonts="1">
    <font>
      <sz val="11"/>
      <color theme="1"/>
      <name val="Calibri"/>
      <family val="2"/>
      <scheme val="minor"/>
    </font>
    <font>
      <b/>
      <sz val="11"/>
      <color theme="1"/>
      <name val="Calibri"/>
      <family val="2"/>
      <scheme val="minor"/>
    </font>
    <font>
      <b/>
      <sz val="12"/>
      <name val="Calibri"/>
      <family val="2"/>
      <scheme val="minor"/>
    </font>
    <font>
      <sz val="9"/>
      <color indexed="81"/>
      <name val="Tahoma"/>
      <family val="2"/>
    </font>
    <font>
      <sz val="11"/>
      <color theme="1"/>
      <name val="Calibri"/>
      <family val="2"/>
      <scheme val="minor"/>
    </font>
    <font>
      <sz val="10"/>
      <name val="Arial"/>
      <family val="2"/>
    </font>
    <font>
      <sz val="11"/>
      <name val="Calibri"/>
      <family val="2"/>
      <scheme val="minor"/>
    </font>
    <font>
      <i/>
      <sz val="11"/>
      <color theme="1"/>
      <name val="Calibri"/>
      <family val="2"/>
      <scheme val="minor"/>
    </font>
    <font>
      <b/>
      <sz val="18"/>
      <color theme="1"/>
      <name val="Calibri"/>
      <family val="2"/>
      <scheme val="minor"/>
    </font>
    <font>
      <b/>
      <sz val="13"/>
      <color theme="0"/>
      <name val="Calibri"/>
      <family val="2"/>
      <scheme val="minor"/>
    </font>
    <font>
      <sz val="14"/>
      <color theme="1"/>
      <name val="Calibri"/>
      <family val="2"/>
      <scheme val="minor"/>
    </font>
    <font>
      <b/>
      <sz val="10"/>
      <name val="Arial"/>
      <family val="2"/>
    </font>
    <font>
      <b/>
      <sz val="11"/>
      <name val="Calibri"/>
      <family val="2"/>
      <scheme val="minor"/>
    </font>
    <font>
      <b/>
      <sz val="10"/>
      <color rgb="FF0070C0"/>
      <name val="Arial"/>
      <family val="2"/>
    </font>
    <font>
      <b/>
      <sz val="11"/>
      <color rgb="FFFF0000"/>
      <name val="Arial"/>
      <family val="2"/>
    </font>
    <font>
      <sz val="10"/>
      <color theme="1"/>
      <name val="Calibri"/>
      <family val="2"/>
      <scheme val="minor"/>
    </font>
    <font>
      <b/>
      <sz val="10"/>
      <name val="Calibri"/>
      <family val="2"/>
      <scheme val="minor"/>
    </font>
    <font>
      <sz val="10"/>
      <name val="Calibri"/>
      <family val="2"/>
      <scheme val="minor"/>
    </font>
    <font>
      <b/>
      <sz val="12"/>
      <name val="Arial"/>
      <family val="2"/>
    </font>
    <font>
      <b/>
      <sz val="12"/>
      <color theme="1"/>
      <name val="Calibri"/>
      <family val="2"/>
      <scheme val="minor"/>
    </font>
    <font>
      <b/>
      <sz val="12"/>
      <color theme="0"/>
      <name val="Calibri"/>
      <family val="2"/>
      <scheme val="minor"/>
    </font>
    <font>
      <sz val="12"/>
      <color theme="1"/>
      <name val="Calibri"/>
      <family val="2"/>
      <scheme val="minor"/>
    </font>
    <font>
      <b/>
      <sz val="16"/>
      <color theme="0"/>
      <name val="Calibri"/>
      <family val="2"/>
      <scheme val="minor"/>
    </font>
    <font>
      <sz val="16"/>
      <color theme="1"/>
      <name val="Calibri"/>
      <family val="2"/>
      <scheme val="minor"/>
    </font>
    <font>
      <sz val="16"/>
      <color theme="0"/>
      <name val="Calibri"/>
      <family val="2"/>
      <scheme val="minor"/>
    </font>
    <font>
      <sz val="13"/>
      <color theme="1"/>
      <name val="Calibri"/>
      <family val="2"/>
      <scheme val="minor"/>
    </font>
    <font>
      <sz val="11"/>
      <color rgb="FFFF0000"/>
      <name val="Calibri"/>
      <family val="2"/>
      <scheme val="minor"/>
    </font>
    <font>
      <sz val="10"/>
      <color theme="4" tint="-0.249977111117893"/>
      <name val="Arial"/>
      <family val="2"/>
    </font>
    <font>
      <b/>
      <sz val="10"/>
      <color theme="4" tint="-0.249977111117893"/>
      <name val="Arial"/>
      <family val="2"/>
    </font>
    <font>
      <b/>
      <sz val="10"/>
      <color theme="1"/>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1" tint="0.249977111117893"/>
        <bgColor indexed="64"/>
      </patternFill>
    </fill>
    <fill>
      <patternFill patternType="solid">
        <fgColor theme="9"/>
        <bgColor indexed="64"/>
      </patternFill>
    </fill>
    <fill>
      <patternFill patternType="solid">
        <fgColor theme="9" tint="0.79998168889431442"/>
        <bgColor indexed="64"/>
      </patternFill>
    </fill>
    <fill>
      <patternFill patternType="solid">
        <fgColor theme="5"/>
        <bgColor indexed="64"/>
      </patternFill>
    </fill>
    <fill>
      <patternFill patternType="solid">
        <fgColor rgb="FFFFFF99"/>
        <bgColor indexed="64"/>
      </patternFill>
    </fill>
    <fill>
      <patternFill patternType="solid">
        <fgColor theme="3" tint="0.39997558519241921"/>
        <bgColor indexed="64"/>
      </patternFill>
    </fill>
    <fill>
      <patternFill patternType="solid">
        <fgColor theme="2" tint="-0.749992370372631"/>
        <bgColor indexed="64"/>
      </patternFill>
    </fill>
    <fill>
      <patternFill patternType="solid">
        <fgColor theme="8"/>
        <bgColor theme="8"/>
      </patternFill>
    </fill>
    <fill>
      <patternFill patternType="solid">
        <fgColor theme="0" tint="-0.249977111117893"/>
        <bgColor indexed="64"/>
      </patternFill>
    </fill>
    <fill>
      <patternFill patternType="solid">
        <fgColor theme="9" tint="0.59999389629810485"/>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
    <xf numFmtId="0" fontId="0" fillId="0" borderId="0"/>
    <xf numFmtId="165" fontId="4" fillId="0" borderId="0" applyFont="0" applyFill="0" applyBorder="0" applyAlignment="0" applyProtection="0"/>
    <xf numFmtId="0" fontId="5" fillId="0" borderId="0"/>
    <xf numFmtId="0" fontId="5" fillId="0" borderId="0"/>
    <xf numFmtId="16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cellStyleXfs>
  <cellXfs count="159">
    <xf numFmtId="0" fontId="0" fillId="0" borderId="0" xfId="0"/>
    <xf numFmtId="0" fontId="0" fillId="3" borderId="0" xfId="0" applyFill="1"/>
    <xf numFmtId="0" fontId="6" fillId="0" borderId="0" xfId="0" applyFont="1"/>
    <xf numFmtId="0" fontId="8" fillId="3" borderId="0" xfId="3" applyFont="1" applyFill="1" applyAlignment="1" applyProtection="1">
      <alignment vertical="center"/>
    </xf>
    <xf numFmtId="0" fontId="5" fillId="3" borderId="0" xfId="3" applyFill="1" applyProtection="1"/>
    <xf numFmtId="0" fontId="1" fillId="3" borderId="0" xfId="3" applyFont="1" applyFill="1" applyProtection="1"/>
    <xf numFmtId="0" fontId="5" fillId="3" borderId="0" xfId="3" applyFill="1" applyBorder="1" applyAlignment="1" applyProtection="1">
      <alignment horizontal="left" vertical="top" wrapText="1"/>
    </xf>
    <xf numFmtId="0" fontId="7" fillId="3" borderId="0" xfId="0" applyFont="1" applyFill="1"/>
    <xf numFmtId="0" fontId="1" fillId="7" borderId="12" xfId="3" applyFont="1" applyFill="1" applyBorder="1" applyAlignment="1" applyProtection="1">
      <alignment horizontal="left" vertical="center"/>
    </xf>
    <xf numFmtId="0" fontId="1" fillId="7" borderId="13" xfId="3" applyFont="1" applyFill="1" applyBorder="1" applyAlignment="1" applyProtection="1">
      <alignment horizontal="left" vertical="center"/>
    </xf>
    <xf numFmtId="0" fontId="5" fillId="0" borderId="0" xfId="2" applyFont="1" applyAlignment="1">
      <alignment horizontal="center"/>
    </xf>
    <xf numFmtId="0" fontId="15" fillId="0" borderId="0" xfId="0" applyFont="1" applyFill="1" applyAlignment="1">
      <alignmen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9" fillId="6" borderId="1" xfId="0" applyFont="1" applyFill="1" applyBorder="1" applyAlignment="1">
      <alignment horizontal="center" vertical="center" wrapText="1"/>
    </xf>
    <xf numFmtId="0" fontId="1" fillId="9" borderId="9" xfId="0" applyFont="1" applyFill="1" applyBorder="1" applyAlignment="1">
      <alignment vertical="center"/>
    </xf>
    <xf numFmtId="0" fontId="0" fillId="3" borderId="8" xfId="0" applyFill="1" applyBorder="1" applyAlignment="1">
      <alignment vertical="center"/>
    </xf>
    <xf numFmtId="0" fontId="0" fillId="3" borderId="1" xfId="0" applyFill="1" applyBorder="1" applyAlignment="1">
      <alignment vertical="center"/>
    </xf>
    <xf numFmtId="0" fontId="5" fillId="8" borderId="8" xfId="3" applyFill="1" applyBorder="1" applyAlignment="1" applyProtection="1">
      <alignment horizontal="left" vertical="center" wrapText="1" indent="1"/>
    </xf>
    <xf numFmtId="0" fontId="5" fillId="8" borderId="15" xfId="3" applyFill="1" applyBorder="1" applyAlignment="1" applyProtection="1">
      <alignment horizontal="left" vertical="center" wrapText="1" indent="1"/>
    </xf>
    <xf numFmtId="0" fontId="5" fillId="8" borderId="16" xfId="3" applyFill="1" applyBorder="1" applyAlignment="1" applyProtection="1">
      <alignment horizontal="left" vertical="center" wrapText="1" indent="1"/>
    </xf>
    <xf numFmtId="0" fontId="5" fillId="8" borderId="17" xfId="3" applyFill="1" applyBorder="1" applyAlignment="1" applyProtection="1">
      <alignment horizontal="left" vertical="center" wrapText="1" indent="1"/>
    </xf>
    <xf numFmtId="0" fontId="19" fillId="5" borderId="18" xfId="0" applyFont="1" applyFill="1" applyBorder="1" applyAlignment="1">
      <alignment vertical="center"/>
    </xf>
    <xf numFmtId="0" fontId="0" fillId="5" borderId="19" xfId="0" applyFont="1" applyFill="1" applyBorder="1" applyAlignment="1">
      <alignment vertical="center"/>
    </xf>
    <xf numFmtId="43" fontId="10" fillId="5" borderId="20" xfId="1" applyNumberFormat="1" applyFont="1" applyFill="1" applyBorder="1" applyAlignment="1">
      <alignment vertical="center"/>
    </xf>
    <xf numFmtId="0" fontId="0" fillId="3" borderId="18" xfId="0" applyFill="1" applyBorder="1" applyAlignment="1">
      <alignment vertical="center"/>
    </xf>
    <xf numFmtId="0" fontId="0" fillId="3" borderId="19" xfId="0" applyFill="1" applyBorder="1" applyAlignment="1">
      <alignment vertical="center"/>
    </xf>
    <xf numFmtId="0" fontId="0" fillId="3" borderId="7" xfId="0" applyFill="1" applyBorder="1" applyAlignment="1">
      <alignment vertical="center"/>
    </xf>
    <xf numFmtId="0" fontId="0" fillId="3" borderId="2" xfId="0" applyFill="1" applyBorder="1" applyAlignment="1">
      <alignment vertical="center"/>
    </xf>
    <xf numFmtId="0" fontId="20" fillId="9" borderId="10" xfId="0" applyFont="1" applyFill="1" applyBorder="1" applyAlignment="1">
      <alignment horizontal="right" vertical="center"/>
    </xf>
    <xf numFmtId="0" fontId="21" fillId="10" borderId="10" xfId="0" applyFont="1" applyFill="1" applyBorder="1" applyAlignment="1">
      <alignment horizontal="center" vertical="center" wrapText="1"/>
    </xf>
    <xf numFmtId="0" fontId="0" fillId="0" borderId="0" xfId="0" applyAlignment="1">
      <alignment horizontal="center" vertical="center"/>
    </xf>
    <xf numFmtId="0" fontId="2" fillId="2" borderId="6" xfId="0" applyFont="1" applyFill="1" applyBorder="1" applyAlignment="1" applyProtection="1">
      <alignment horizontal="centerContinuous" vertical="center"/>
    </xf>
    <xf numFmtId="0" fontId="16" fillId="2" borderId="6" xfId="0" applyFont="1" applyFill="1" applyBorder="1" applyAlignment="1" applyProtection="1">
      <alignment horizontal="centerContinuous" vertical="center"/>
    </xf>
    <xf numFmtId="0" fontId="16" fillId="2" borderId="6" xfId="0" applyFont="1" applyFill="1" applyBorder="1" applyAlignment="1" applyProtection="1">
      <alignment horizontal="centerContinuous" vertical="center" wrapText="1"/>
    </xf>
    <xf numFmtId="0" fontId="12" fillId="2" borderId="8" xfId="0" applyFont="1" applyFill="1" applyBorder="1" applyAlignment="1" applyProtection="1">
      <alignment horizontal="centerContinuous" vertical="center"/>
    </xf>
    <xf numFmtId="0" fontId="16" fillId="2" borderId="8" xfId="0" applyFont="1" applyFill="1" applyBorder="1" applyAlignment="1" applyProtection="1">
      <alignment horizontal="centerContinuous" vertical="center"/>
    </xf>
    <xf numFmtId="0" fontId="16" fillId="2" borderId="8" xfId="0" applyFont="1" applyFill="1" applyBorder="1" applyAlignment="1" applyProtection="1">
      <alignment horizontal="centerContinuous" vertical="center" wrapText="1"/>
    </xf>
    <xf numFmtId="0" fontId="1" fillId="0" borderId="2" xfId="0" applyFont="1" applyFill="1" applyBorder="1" applyAlignment="1">
      <alignment vertical="center"/>
    </xf>
    <xf numFmtId="0" fontId="1" fillId="0" borderId="1" xfId="0" applyFont="1" applyFill="1" applyBorder="1" applyAlignment="1">
      <alignment vertical="center"/>
    </xf>
    <xf numFmtId="43" fontId="1" fillId="0" borderId="3" xfId="1" applyNumberFormat="1" applyFont="1" applyFill="1" applyBorder="1" applyAlignment="1">
      <alignment vertical="center"/>
    </xf>
    <xf numFmtId="0" fontId="1" fillId="5" borderId="2" xfId="0" applyFont="1" applyFill="1" applyBorder="1" applyAlignment="1">
      <alignment vertical="center"/>
    </xf>
    <xf numFmtId="0" fontId="1" fillId="5" borderId="1" xfId="0" applyFont="1" applyFill="1" applyBorder="1" applyAlignment="1">
      <alignment vertical="center"/>
    </xf>
    <xf numFmtId="43" fontId="1" fillId="5" borderId="3" xfId="1" applyNumberFormat="1" applyFont="1" applyFill="1" applyBorder="1" applyAlignment="1">
      <alignment vertical="center"/>
    </xf>
    <xf numFmtId="0" fontId="1" fillId="5" borderId="4" xfId="0" applyFont="1" applyFill="1" applyBorder="1" applyAlignment="1">
      <alignment vertical="center"/>
    </xf>
    <xf numFmtId="0" fontId="1" fillId="5" borderId="5" xfId="0" applyFont="1" applyFill="1" applyBorder="1" applyAlignment="1">
      <alignment vertical="center"/>
    </xf>
    <xf numFmtId="43" fontId="1" fillId="5" borderId="21" xfId="1" applyNumberFormat="1" applyFont="1" applyFill="1" applyBorder="1" applyAlignment="1">
      <alignment vertical="center"/>
    </xf>
    <xf numFmtId="0" fontId="0" fillId="0" borderId="0" xfId="0" applyAlignment="1">
      <alignment vertical="center"/>
    </xf>
    <xf numFmtId="0" fontId="1" fillId="0" borderId="0" xfId="0" applyFont="1" applyAlignment="1">
      <alignment horizontal="left" vertical="center"/>
    </xf>
    <xf numFmtId="0" fontId="15" fillId="0" borderId="1" xfId="0" applyFont="1" applyBorder="1" applyAlignment="1">
      <alignment horizontal="center" vertical="center" wrapText="1"/>
    </xf>
    <xf numFmtId="0" fontId="23" fillId="0" borderId="0" xfId="0" applyFont="1" applyAlignment="1">
      <alignment vertical="center"/>
    </xf>
    <xf numFmtId="0" fontId="0" fillId="0" borderId="0" xfId="0" applyFont="1" applyAlignment="1">
      <alignment vertical="center"/>
    </xf>
    <xf numFmtId="0" fontId="22" fillId="12" borderId="1" xfId="0" applyFont="1" applyFill="1" applyBorder="1" applyAlignment="1">
      <alignment horizontal="center" vertical="center"/>
    </xf>
    <xf numFmtId="0" fontId="22" fillId="12" borderId="1" xfId="0" applyFont="1" applyFill="1" applyBorder="1" applyAlignment="1">
      <alignment horizontal="center" vertical="center" wrapText="1"/>
    </xf>
    <xf numFmtId="0" fontId="22" fillId="11" borderId="1" xfId="0" applyFont="1" applyFill="1" applyBorder="1" applyAlignment="1">
      <alignment horizontal="left" vertical="center"/>
    </xf>
    <xf numFmtId="0" fontId="22" fillId="11" borderId="1" xfId="0" applyFont="1" applyFill="1" applyBorder="1" applyAlignment="1">
      <alignment vertical="center"/>
    </xf>
    <xf numFmtId="0" fontId="22" fillId="11" borderId="1" xfId="0" applyFont="1" applyFill="1" applyBorder="1" applyAlignment="1">
      <alignment horizontal="center" vertical="center"/>
    </xf>
    <xf numFmtId="0" fontId="24" fillId="11" borderId="1" xfId="0" applyFont="1" applyFill="1" applyBorder="1" applyAlignment="1">
      <alignment horizontal="center" vertical="center"/>
    </xf>
    <xf numFmtId="0" fontId="24" fillId="11" borderId="1" xfId="0" applyFont="1" applyFill="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vertical="center"/>
    </xf>
    <xf numFmtId="0" fontId="0" fillId="0" borderId="1" xfId="0" applyFont="1" applyFill="1" applyBorder="1" applyAlignment="1">
      <alignment vertical="center" wrapText="1"/>
    </xf>
    <xf numFmtId="0" fontId="0" fillId="0" borderId="1" xfId="0" applyFont="1" applyBorder="1" applyAlignment="1">
      <alignment horizontal="left" vertical="center" indent="1"/>
    </xf>
    <xf numFmtId="0" fontId="0" fillId="0" borderId="1" xfId="0" applyFont="1" applyFill="1" applyBorder="1" applyAlignment="1">
      <alignment horizontal="left" vertical="center" indent="1"/>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0" fontId="1"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left" vertical="center"/>
    </xf>
    <xf numFmtId="0" fontId="0" fillId="0" borderId="1" xfId="0" applyFont="1" applyFill="1" applyBorder="1" applyAlignment="1">
      <alignment horizontal="center" vertical="center" wrapText="1"/>
    </xf>
    <xf numFmtId="0" fontId="16" fillId="2" borderId="6" xfId="0" applyFont="1" applyFill="1" applyBorder="1" applyAlignment="1" applyProtection="1">
      <alignment horizontal="center" vertical="center"/>
    </xf>
    <xf numFmtId="0" fontId="16" fillId="2" borderId="8" xfId="0" applyFont="1" applyFill="1" applyBorder="1" applyAlignment="1" applyProtection="1">
      <alignment horizontal="center" vertical="center"/>
    </xf>
    <xf numFmtId="0" fontId="0" fillId="0" borderId="0" xfId="0" applyAlignment="1">
      <alignment horizontal="left" vertical="center"/>
    </xf>
    <xf numFmtId="0" fontId="0" fillId="0" borderId="1" xfId="0" applyBorder="1" applyAlignment="1">
      <alignment horizontal="center" vertical="center"/>
    </xf>
    <xf numFmtId="0" fontId="0" fillId="0" borderId="1" xfId="0" applyBorder="1" applyAlignment="1">
      <alignment vertical="center"/>
    </xf>
    <xf numFmtId="0" fontId="0" fillId="10" borderId="1" xfId="0" applyFont="1" applyFill="1" applyBorder="1" applyAlignment="1">
      <alignment horizontal="left" vertical="center" indent="1"/>
    </xf>
    <xf numFmtId="0" fontId="0" fillId="10" borderId="1" xfId="0" applyFill="1" applyBorder="1" applyAlignment="1">
      <alignment horizontal="left" vertical="center" wrapText="1"/>
    </xf>
    <xf numFmtId="0" fontId="25" fillId="0" borderId="0" xfId="0" applyFont="1" applyAlignment="1">
      <alignment horizontal="center" vertical="center"/>
    </xf>
    <xf numFmtId="0" fontId="9" fillId="1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0" borderId="0" xfId="0" applyFont="1" applyAlignment="1">
      <alignment vertical="center" wrapText="1"/>
    </xf>
    <xf numFmtId="0" fontId="1" fillId="4" borderId="1" xfId="0" applyFont="1" applyFill="1" applyBorder="1" applyAlignment="1">
      <alignment horizontal="left" vertical="center" wrapText="1"/>
    </xf>
    <xf numFmtId="0" fontId="1" fillId="4" borderId="1" xfId="0" applyFont="1" applyFill="1" applyBorder="1" applyAlignment="1">
      <alignment horizontal="center" vertical="center"/>
    </xf>
    <xf numFmtId="166" fontId="1" fillId="4" borderId="1" xfId="1" applyNumberFormat="1" applyFont="1" applyFill="1" applyBorder="1" applyAlignment="1">
      <alignment horizontal="center" vertical="center"/>
    </xf>
    <xf numFmtId="0" fontId="1" fillId="0" borderId="0" xfId="0" applyFont="1" applyFill="1" applyAlignment="1">
      <alignment vertical="center"/>
    </xf>
    <xf numFmtId="0" fontId="1" fillId="0" borderId="1" xfId="0" applyFont="1" applyFill="1" applyBorder="1" applyAlignment="1">
      <alignment horizontal="center" vertical="center"/>
    </xf>
    <xf numFmtId="166" fontId="1" fillId="0" borderId="1" xfId="1" applyNumberFormat="1" applyFont="1" applyFill="1" applyBorder="1" applyAlignment="1">
      <alignment horizontal="center" vertical="center"/>
    </xf>
    <xf numFmtId="166" fontId="1" fillId="0" borderId="1" xfId="1" applyNumberFormat="1" applyFont="1" applyFill="1" applyBorder="1" applyAlignment="1">
      <alignment vertical="center"/>
    </xf>
    <xf numFmtId="0" fontId="1" fillId="0" borderId="1" xfId="0" applyFont="1" applyFill="1" applyBorder="1" applyAlignment="1">
      <alignment vertical="center" wrapText="1"/>
    </xf>
    <xf numFmtId="0" fontId="6" fillId="0" borderId="1" xfId="0" applyFont="1" applyBorder="1" applyAlignment="1">
      <alignment vertical="center" wrapText="1"/>
    </xf>
    <xf numFmtId="0" fontId="6" fillId="0" borderId="1" xfId="0" applyFont="1" applyFill="1" applyBorder="1" applyAlignment="1">
      <alignment horizontal="center" vertical="center" wrapText="1"/>
    </xf>
    <xf numFmtId="43" fontId="1" fillId="0" borderId="1" xfId="4" applyNumberFormat="1" applyFont="1" applyFill="1" applyBorder="1" applyAlignment="1">
      <alignment horizontal="right" vertical="center"/>
    </xf>
    <xf numFmtId="0" fontId="0" fillId="0" borderId="0" xfId="0" applyFont="1" applyFill="1" applyAlignment="1">
      <alignment vertical="center"/>
    </xf>
    <xf numFmtId="0" fontId="1" fillId="0" borderId="0" xfId="0" applyFont="1" applyFill="1" applyAlignment="1">
      <alignment vertical="center" wrapText="1"/>
    </xf>
    <xf numFmtId="0" fontId="1" fillId="0" borderId="0" xfId="0" applyFont="1" applyAlignment="1">
      <alignment vertical="center" wrapText="1"/>
    </xf>
    <xf numFmtId="0" fontId="1" fillId="0" borderId="0" xfId="0" applyFont="1" applyAlignment="1">
      <alignment vertical="center"/>
    </xf>
    <xf numFmtId="166" fontId="1" fillId="4" borderId="1" xfId="1" applyNumberFormat="1" applyFont="1" applyFill="1" applyBorder="1" applyAlignment="1">
      <alignment vertical="center"/>
    </xf>
    <xf numFmtId="43" fontId="1" fillId="4" borderId="1" xfId="1" applyNumberFormat="1" applyFont="1" applyFill="1" applyBorder="1" applyAlignment="1">
      <alignment horizontal="center" vertical="center"/>
    </xf>
    <xf numFmtId="0" fontId="1" fillId="4" borderId="1" xfId="0" applyFont="1" applyFill="1" applyBorder="1" applyAlignment="1">
      <alignment vertical="center" wrapText="1"/>
    </xf>
    <xf numFmtId="0" fontId="0" fillId="0" borderId="1" xfId="0" applyFont="1" applyFill="1" applyBorder="1" applyAlignment="1">
      <alignment horizontal="right" vertical="center"/>
    </xf>
    <xf numFmtId="0" fontId="0" fillId="0" borderId="1" xfId="0" applyFont="1" applyBorder="1" applyAlignment="1">
      <alignment horizontal="left" vertical="center" indent="2"/>
    </xf>
    <xf numFmtId="0" fontId="0" fillId="0" borderId="1" xfId="0" applyFont="1" applyFill="1" applyBorder="1" applyAlignment="1">
      <alignment horizontal="left" vertical="center" indent="2"/>
    </xf>
    <xf numFmtId="43" fontId="4" fillId="0" borderId="1" xfId="1" applyNumberFormat="1" applyFont="1" applyFill="1" applyBorder="1" applyAlignment="1">
      <alignment horizontal="center" vertical="center"/>
    </xf>
    <xf numFmtId="0" fontId="1" fillId="14" borderId="1" xfId="0" applyFont="1" applyFill="1" applyBorder="1" applyAlignment="1">
      <alignment horizontal="center" vertical="center" wrapText="1"/>
    </xf>
    <xf numFmtId="0" fontId="6" fillId="0" borderId="1" xfId="0" applyFont="1" applyFill="1" applyBorder="1" applyAlignment="1">
      <alignment horizontal="left" vertical="center" indent="1"/>
    </xf>
    <xf numFmtId="0" fontId="6" fillId="0" borderId="1" xfId="0" applyFont="1" applyFill="1" applyBorder="1" applyAlignment="1">
      <alignment horizontal="left" vertical="center" indent="2"/>
    </xf>
    <xf numFmtId="0" fontId="12" fillId="1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6" fillId="0" borderId="1" xfId="0" applyFont="1" applyBorder="1" applyAlignment="1">
      <alignment horizontal="left" vertical="center" indent="1"/>
    </xf>
    <xf numFmtId="0" fontId="6" fillId="0" borderId="1" xfId="0" applyFont="1" applyBorder="1" applyAlignment="1">
      <alignment horizontal="left" vertical="center" indent="2"/>
    </xf>
    <xf numFmtId="0" fontId="12" fillId="0" borderId="1" xfId="0" applyFont="1" applyFill="1" applyBorder="1" applyAlignment="1">
      <alignment vertical="center"/>
    </xf>
    <xf numFmtId="0" fontId="17" fillId="0" borderId="0" xfId="0" applyFont="1" applyAlignment="1">
      <alignment vertical="center"/>
    </xf>
    <xf numFmtId="10" fontId="0" fillId="0" borderId="1" xfId="5" applyNumberFormat="1" applyFont="1" applyFill="1" applyBorder="1" applyAlignment="1">
      <alignment horizontal="center" vertical="center"/>
    </xf>
    <xf numFmtId="165" fontId="4" fillId="0" borderId="1" xfId="1" applyNumberFormat="1" applyFont="1" applyFill="1" applyBorder="1" applyAlignment="1">
      <alignment vertical="center"/>
    </xf>
    <xf numFmtId="165" fontId="0" fillId="10" borderId="1" xfId="1" applyFont="1" applyFill="1" applyBorder="1" applyAlignment="1">
      <alignment horizontal="center" vertical="center"/>
    </xf>
    <xf numFmtId="10" fontId="0" fillId="10" borderId="1" xfId="5" applyNumberFormat="1" applyFont="1" applyFill="1" applyBorder="1" applyAlignment="1">
      <alignment horizontal="center" vertical="center"/>
    </xf>
    <xf numFmtId="165" fontId="4" fillId="0" borderId="1" xfId="1" applyFont="1" applyFill="1" applyBorder="1" applyAlignment="1">
      <alignment horizontal="center" vertical="center"/>
    </xf>
    <xf numFmtId="165" fontId="4" fillId="0" borderId="1" xfId="1" applyFont="1" applyFill="1" applyBorder="1" applyAlignment="1">
      <alignment vertical="center"/>
    </xf>
    <xf numFmtId="0" fontId="12" fillId="14" borderId="8" xfId="0" applyFont="1" applyFill="1" applyBorder="1" applyAlignment="1">
      <alignment horizontal="center" vertical="center" wrapText="1"/>
    </xf>
    <xf numFmtId="0" fontId="1" fillId="14" borderId="8" xfId="0" applyFont="1" applyFill="1" applyBorder="1" applyAlignment="1">
      <alignment horizontal="center" vertical="center" wrapText="1"/>
    </xf>
    <xf numFmtId="0" fontId="2" fillId="2" borderId="12" xfId="0" applyFont="1" applyFill="1" applyBorder="1" applyAlignment="1" applyProtection="1">
      <alignment horizontal="centerContinuous" vertical="center"/>
    </xf>
    <xf numFmtId="0" fontId="16" fillId="2" borderId="14" xfId="0" applyFont="1" applyFill="1" applyBorder="1" applyAlignment="1" applyProtection="1">
      <alignment horizontal="centerContinuous" vertical="center"/>
    </xf>
    <xf numFmtId="0" fontId="16" fillId="2" borderId="14" xfId="0" applyFont="1" applyFill="1" applyBorder="1" applyAlignment="1" applyProtection="1">
      <alignment horizontal="center" vertical="center"/>
    </xf>
    <xf numFmtId="0" fontId="16" fillId="2" borderId="13" xfId="0" applyFont="1" applyFill="1" applyBorder="1" applyAlignment="1" applyProtection="1">
      <alignment horizontal="centerContinuous" vertical="center" wrapText="1"/>
    </xf>
    <xf numFmtId="0" fontId="12" fillId="2" borderId="22" xfId="0" applyFont="1" applyFill="1" applyBorder="1" applyAlignment="1" applyProtection="1">
      <alignment horizontal="centerContinuous" vertical="center"/>
    </xf>
    <xf numFmtId="0" fontId="16" fillId="2" borderId="23" xfId="0" applyFont="1" applyFill="1" applyBorder="1" applyAlignment="1" applyProtection="1">
      <alignment horizontal="centerContinuous" vertical="center"/>
    </xf>
    <xf numFmtId="0" fontId="16" fillId="2" borderId="23" xfId="0" applyFont="1" applyFill="1" applyBorder="1" applyAlignment="1" applyProtection="1">
      <alignment horizontal="center" vertical="center"/>
    </xf>
    <xf numFmtId="0" fontId="16" fillId="2" borderId="15" xfId="0" applyFont="1" applyFill="1" applyBorder="1" applyAlignment="1" applyProtection="1">
      <alignment horizontal="centerContinuous" vertical="center" wrapText="1"/>
    </xf>
    <xf numFmtId="0" fontId="0" fillId="0" borderId="1" xfId="0" applyFill="1" applyBorder="1" applyAlignment="1">
      <alignment horizontal="center" vertical="center"/>
    </xf>
    <xf numFmtId="43" fontId="0" fillId="0" borderId="20" xfId="1" applyNumberFormat="1" applyFont="1" applyFill="1" applyBorder="1" applyAlignment="1">
      <alignment vertical="center"/>
    </xf>
    <xf numFmtId="43" fontId="0" fillId="0" borderId="11" xfId="1" applyNumberFormat="1" applyFont="1" applyFill="1" applyBorder="1" applyAlignment="1">
      <alignment vertical="center"/>
    </xf>
    <xf numFmtId="43" fontId="0" fillId="0" borderId="3" xfId="1" applyNumberFormat="1" applyFont="1" applyFill="1" applyBorder="1" applyAlignment="1">
      <alignment vertical="center"/>
    </xf>
    <xf numFmtId="0" fontId="0" fillId="0" borderId="0" xfId="0" applyAlignment="1">
      <alignment horizontal="left" vertical="center" wrapText="1"/>
    </xf>
    <xf numFmtId="0" fontId="0" fillId="0" borderId="0" xfId="0" applyAlignment="1">
      <alignment horizontal="center" vertical="center" wrapText="1"/>
    </xf>
    <xf numFmtId="0" fontId="0" fillId="3" borderId="24" xfId="0" applyFill="1" applyBorder="1" applyAlignment="1">
      <alignment vertical="center"/>
    </xf>
    <xf numFmtId="0" fontId="0" fillId="3" borderId="6" xfId="0" applyFill="1" applyBorder="1" applyAlignment="1">
      <alignment vertical="center"/>
    </xf>
    <xf numFmtId="43" fontId="0" fillId="0" borderId="25" xfId="1" applyNumberFormat="1" applyFont="1" applyFill="1" applyBorder="1" applyAlignment="1">
      <alignment vertical="center"/>
    </xf>
    <xf numFmtId="0" fontId="26" fillId="3" borderId="0" xfId="0" applyFont="1" applyFill="1"/>
    <xf numFmtId="167" fontId="0" fillId="0" borderId="1" xfId="0" applyNumberFormat="1" applyFont="1" applyFill="1" applyBorder="1" applyAlignment="1">
      <alignment horizontal="left" vertical="center" wrapText="1"/>
    </xf>
    <xf numFmtId="0" fontId="26" fillId="3" borderId="0" xfId="0" applyFont="1" applyFill="1" applyAlignment="1">
      <alignment horizontal="center"/>
    </xf>
    <xf numFmtId="0" fontId="0" fillId="3" borderId="0" xfId="0" applyFill="1" applyAlignment="1">
      <alignment vertical="center"/>
    </xf>
    <xf numFmtId="0" fontId="9" fillId="6" borderId="26" xfId="0" applyFont="1" applyFill="1" applyBorder="1" applyAlignment="1">
      <alignment horizontal="center" vertical="center" wrapText="1"/>
    </xf>
    <xf numFmtId="0" fontId="0" fillId="3" borderId="27" xfId="0" applyFill="1" applyBorder="1"/>
    <xf numFmtId="166" fontId="1" fillId="15" borderId="27" xfId="1" applyNumberFormat="1" applyFont="1" applyFill="1" applyBorder="1" applyAlignment="1">
      <alignment vertical="center" wrapText="1"/>
    </xf>
    <xf numFmtId="166" fontId="1" fillId="15" borderId="28" xfId="1" applyNumberFormat="1" applyFont="1" applyFill="1" applyBorder="1" applyAlignment="1">
      <alignment vertical="center" wrapText="1"/>
    </xf>
    <xf numFmtId="0" fontId="0" fillId="3" borderId="0" xfId="0" applyFill="1" applyAlignment="1">
      <alignment horizontal="left" vertical="center" wrapText="1"/>
    </xf>
    <xf numFmtId="9" fontId="1" fillId="15" borderId="27" xfId="5" applyFont="1" applyFill="1" applyBorder="1" applyAlignment="1">
      <alignment horizontal="center" vertical="center" wrapText="1"/>
    </xf>
    <xf numFmtId="0" fontId="29" fillId="2" borderId="6" xfId="0" applyFont="1" applyFill="1" applyBorder="1" applyAlignment="1" applyProtection="1">
      <alignment horizontal="centerContinuous" vertical="center"/>
    </xf>
    <xf numFmtId="0" fontId="29" fillId="2" borderId="8" xfId="0" applyFont="1" applyFill="1" applyBorder="1" applyAlignment="1" applyProtection="1">
      <alignment horizontal="centerContinuous" vertical="center"/>
    </xf>
    <xf numFmtId="0" fontId="0" fillId="0" borderId="1" xfId="0" applyFont="1" applyFill="1" applyBorder="1" applyAlignment="1">
      <alignment horizontal="center"/>
    </xf>
    <xf numFmtId="0" fontId="0" fillId="3" borderId="1" xfId="0" applyFont="1" applyFill="1" applyBorder="1" applyAlignment="1">
      <alignment horizontal="center" vertical="center"/>
    </xf>
    <xf numFmtId="0" fontId="29" fillId="2" borderId="14" xfId="0" applyFont="1" applyFill="1" applyBorder="1" applyAlignment="1" applyProtection="1">
      <alignment horizontal="centerContinuous" vertical="center"/>
    </xf>
    <xf numFmtId="0" fontId="29" fillId="2" borderId="23" xfId="0" applyFont="1" applyFill="1" applyBorder="1" applyAlignment="1" applyProtection="1">
      <alignment horizontal="centerContinuous" vertical="center"/>
    </xf>
    <xf numFmtId="0" fontId="0" fillId="0" borderId="0" xfId="0" applyFill="1" applyAlignment="1">
      <alignment horizontal="left" vertical="top" wrapText="1"/>
    </xf>
    <xf numFmtId="0" fontId="0" fillId="0" borderId="0" xfId="0" applyFont="1" applyFill="1" applyAlignment="1">
      <alignment horizontal="left" vertical="top" wrapText="1"/>
    </xf>
  </cellXfs>
  <cellStyles count="8">
    <cellStyle name="Comma" xfId="1" builtinId="3"/>
    <cellStyle name="Comma 2" xfId="7"/>
    <cellStyle name="Currency" xfId="4" builtinId="4"/>
    <cellStyle name="Currency 2" xfId="6"/>
    <cellStyle name="Normal" xfId="0" builtinId="0"/>
    <cellStyle name="Normal 2 10" xfId="2"/>
    <cellStyle name="Normal 53" xfId="3"/>
    <cellStyle name="Percent" xfId="5" builtinId="5"/>
  </cellStyles>
  <dxfs count="8">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fill>
        <patternFill patternType="none">
          <fgColor indexed="64"/>
          <bgColor indexed="65"/>
        </patternFill>
      </fill>
      <alignment horizontal="left" vertical="top"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colors>
    <mruColors>
      <color rgb="FFFFFF99"/>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owerPivotData" Target="model/item.data"/><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0</xdr:col>
      <xdr:colOff>117230</xdr:colOff>
      <xdr:row>0</xdr:row>
      <xdr:rowOff>65942</xdr:rowOff>
    </xdr:from>
    <xdr:ext cx="8865578" cy="791308"/>
    <xdr:sp macro="" textlink="">
      <xdr:nvSpPr>
        <xdr:cNvPr id="2" name="TextBox 1"/>
        <xdr:cNvSpPr txBox="1"/>
      </xdr:nvSpPr>
      <xdr:spPr>
        <a:xfrm>
          <a:off x="117230" y="65942"/>
          <a:ext cx="8865578" cy="791308"/>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100" b="1"/>
            <a:t>Offer Summary Instructions:</a:t>
          </a:r>
          <a:r>
            <a:rPr lang="en-US" sz="1100" b="1" baseline="0"/>
            <a:t> </a:t>
          </a:r>
        </a:p>
        <a:p>
          <a:pPr eaLnBrk="1" fontAlgn="auto" latinLnBrk="0" hangingPunct="1"/>
          <a:r>
            <a:rPr lang="en-US" sz="1100" baseline="0">
              <a:solidFill>
                <a:schemeClr val="tx1"/>
              </a:solidFill>
              <a:effectLst/>
              <a:latin typeface="+mn-lt"/>
              <a:ea typeface="+mn-ea"/>
              <a:cs typeface="+mn-cs"/>
            </a:rPr>
            <a:t>- For multiple currencies, bidders must submit separate copies of the bidding sheets: one MS Excel file per currency.</a:t>
          </a:r>
          <a:endParaRPr lang="en-US" sz="1100" b="0" baseline="0">
            <a:solidFill>
              <a:schemeClr val="tx1"/>
            </a:solidFill>
            <a:effectLst/>
            <a:latin typeface="+mn-lt"/>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63499</xdr:colOff>
      <xdr:row>0</xdr:row>
      <xdr:rowOff>95250</xdr:rowOff>
    </xdr:from>
    <xdr:ext cx="5524501" cy="687917"/>
    <xdr:sp macro="" textlink="">
      <xdr:nvSpPr>
        <xdr:cNvPr id="2" name="TextBox 1"/>
        <xdr:cNvSpPr txBox="1"/>
      </xdr:nvSpPr>
      <xdr:spPr>
        <a:xfrm>
          <a:off x="21219582" y="95250"/>
          <a:ext cx="5524501" cy="687917"/>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baseline="0">
              <a:solidFill>
                <a:schemeClr val="tx1"/>
              </a:solidFill>
              <a:effectLst/>
              <a:latin typeface="+mn-lt"/>
              <a:ea typeface="+mn-ea"/>
              <a:cs typeface="+mn-cs"/>
            </a:rPr>
            <a:t>Bidders must rate each requirement on a relative basis of four (4) levels of complexity.</a:t>
          </a:r>
          <a:endParaRPr lang="en-US"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 </a:t>
          </a:r>
        </a:p>
        <a:p>
          <a:r>
            <a:rPr lang="en-US" sz="1100" b="0" baseline="0">
              <a:solidFill>
                <a:schemeClr val="tx1"/>
              </a:solidFill>
              <a:effectLst/>
              <a:latin typeface="+mn-lt"/>
              <a:ea typeface="+mn-ea"/>
              <a:cs typeface="+mn-cs"/>
            </a:rPr>
            <a:t>Ratings from 1 to 4: increasing level of complexity.</a:t>
          </a:r>
          <a:endParaRPr lang="en-US">
            <a:effectLst/>
          </a:endParaRPr>
        </a:p>
      </xdr:txBody>
    </xdr:sp>
    <xdr:clientData/>
  </xdr:oneCellAnchor>
</xdr:wsDr>
</file>

<file path=xl/tables/table1.xml><?xml version="1.0" encoding="utf-8"?>
<table xmlns="http://schemas.openxmlformats.org/spreadsheetml/2006/main" id="1" name="Table1" displayName="Table1" ref="A1:F472" totalsRowShown="0" headerRowDxfId="7" dataDxfId="0">
  <autoFilter ref="A1:F472"/>
  <tableColumns count="6">
    <tableColumn id="1" name="Requirement ID" dataDxfId="6"/>
    <tableColumn id="2" name="Activity Group" dataDxfId="5"/>
    <tableColumn id="3" name="Product" dataDxfId="4"/>
    <tableColumn id="4" name="Service/Component" dataDxfId="3"/>
    <tableColumn id="5" name="Solution Requirement" dataDxfId="2"/>
    <tableColumn id="6" name="Additional Description" dataDxfId="1"/>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D6"/>
  <sheetViews>
    <sheetView topLeftCell="B1" zoomScale="120" zoomScaleNormal="120" workbookViewId="0">
      <pane ySplit="1" topLeftCell="A2" activePane="bottomLeft" state="frozen"/>
      <selection pane="bottomLeft" activeCell="C4" sqref="C4"/>
    </sheetView>
  </sheetViews>
  <sheetFormatPr defaultColWidth="9.140625" defaultRowHeight="12.75" x14ac:dyDescent="0.2"/>
  <cols>
    <col min="1" max="1" width="1.7109375" style="4" customWidth="1"/>
    <col min="2" max="2" width="23.42578125" style="4" customWidth="1"/>
    <col min="3" max="3" width="118.28515625" style="4" customWidth="1"/>
    <col min="4" max="4" width="45.140625" style="4" customWidth="1"/>
    <col min="5" max="5" width="2.28515625" style="4" customWidth="1"/>
    <col min="6" max="16384" width="9.140625" style="4"/>
  </cols>
  <sheetData>
    <row r="1" spans="2:4" ht="23.25" x14ac:dyDescent="0.2">
      <c r="B1" s="3" t="s">
        <v>24</v>
      </c>
    </row>
    <row r="2" spans="2:4" ht="15" x14ac:dyDescent="0.25">
      <c r="B2" s="5"/>
    </row>
    <row r="3" spans="2:4" ht="15.75" thickBot="1" x14ac:dyDescent="0.25">
      <c r="B3" s="8" t="s">
        <v>22</v>
      </c>
      <c r="C3" s="9"/>
    </row>
    <row r="4" spans="2:4" ht="336.75" customHeight="1" x14ac:dyDescent="0.2">
      <c r="B4" s="21"/>
      <c r="C4" s="22" t="s">
        <v>2189</v>
      </c>
    </row>
    <row r="5" spans="2:4" ht="90" customHeight="1" x14ac:dyDescent="0.2">
      <c r="B5" s="19"/>
      <c r="C5" s="20" t="s">
        <v>1289</v>
      </c>
    </row>
    <row r="6" spans="2:4" x14ac:dyDescent="0.2">
      <c r="B6" s="6"/>
      <c r="C6" s="6"/>
      <c r="D6" s="6"/>
    </row>
  </sheetData>
  <pageMargins left="0.70866141732283472" right="0.70866141732283472" top="0.74803149606299213" bottom="0.74803149606299213" header="0.31496062992125984" footer="0.31496062992125984"/>
  <pageSetup paperSize="9" scale="92" fitToHeight="3" orientation="landscape" verticalDpi="1200" r:id="rId1"/>
  <headerFooter>
    <oddHeader>&amp;CNATO UNCLASSIFIED&amp;RCO-14176-SOA-IdM</oddHeader>
    <oddFooter>&amp;CNATO UNCALSSIFIED&amp;RCO-14176-SOA-IdM</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B2:H25"/>
  <sheetViews>
    <sheetView topLeftCell="A4" zoomScale="115" zoomScaleNormal="115" workbookViewId="0">
      <selection activeCell="F10" sqref="F10"/>
    </sheetView>
  </sheetViews>
  <sheetFormatPr defaultColWidth="8.85546875" defaultRowHeight="15" x14ac:dyDescent="0.25"/>
  <cols>
    <col min="1" max="1" width="1.7109375" style="1" customWidth="1"/>
    <col min="2" max="2" width="11.5703125" style="1" customWidth="1"/>
    <col min="3" max="3" width="86.85546875" style="1" bestFit="1" customWidth="1"/>
    <col min="4" max="4" width="20.7109375" style="1" customWidth="1"/>
    <col min="5" max="5" width="1.5703125" style="1" customWidth="1"/>
    <col min="6" max="6" width="12" style="1" bestFit="1" customWidth="1"/>
    <col min="7" max="7" width="23.7109375" style="1" customWidth="1"/>
    <col min="8" max="16384" width="8.85546875" style="1"/>
  </cols>
  <sheetData>
    <row r="2" spans="2:8" ht="57.75" customHeight="1" thickBot="1" x14ac:dyDescent="0.3">
      <c r="D2" s="7"/>
      <c r="E2" s="7"/>
    </row>
    <row r="3" spans="2:8" ht="34.5" x14ac:dyDescent="0.25">
      <c r="B3" s="15" t="s">
        <v>21</v>
      </c>
      <c r="C3" s="15" t="s">
        <v>20</v>
      </c>
      <c r="D3" s="15" t="s">
        <v>23</v>
      </c>
      <c r="F3" s="145" t="s">
        <v>2301</v>
      </c>
    </row>
    <row r="4" spans="2:8" ht="14.45" customHeight="1" x14ac:dyDescent="0.25">
      <c r="B4" s="16"/>
      <c r="C4" s="30" t="s">
        <v>26</v>
      </c>
      <c r="D4" s="31"/>
      <c r="F4" s="146"/>
    </row>
    <row r="5" spans="2:8" ht="13.5" customHeight="1" thickBot="1" x14ac:dyDescent="0.3">
      <c r="F5" s="146"/>
    </row>
    <row r="6" spans="2:8" ht="20.25" customHeight="1" x14ac:dyDescent="0.25">
      <c r="B6" s="23" t="s">
        <v>1288</v>
      </c>
      <c r="C6" s="24"/>
      <c r="D6" s="25">
        <f>SUBTOTAL(9,D8:D27)</f>
        <v>0</v>
      </c>
      <c r="F6" s="146"/>
    </row>
    <row r="7" spans="2:8" ht="14.25" customHeight="1" thickBot="1" x14ac:dyDescent="0.3">
      <c r="F7" s="146"/>
    </row>
    <row r="8" spans="2:8" ht="30" x14ac:dyDescent="0.25">
      <c r="B8" s="26" t="str">
        <f>'CLIN Summary-Spirals 0-1'!B5</f>
        <v>CLIN 1.0</v>
      </c>
      <c r="C8" s="27" t="str">
        <f>'CLIN Summary-Spirals 0-1'!C5</f>
        <v>CLIN 1.0 (SPIRALS 0-1 EVALUATED) - Design</v>
      </c>
      <c r="D8" s="133">
        <f>'CLIN Summary-Spirals 0-1'!H27</f>
        <v>0</v>
      </c>
      <c r="E8" s="141"/>
      <c r="F8" s="150">
        <v>0.4</v>
      </c>
      <c r="G8" s="149" t="s">
        <v>2341</v>
      </c>
    </row>
    <row r="9" spans="2:8" x14ac:dyDescent="0.25">
      <c r="B9" s="28" t="str">
        <f>'CLIN Summary-Spirals 0-1'!B29</f>
        <v>CLIN 2.0</v>
      </c>
      <c r="C9" s="17" t="str">
        <f>'CLIN Summary-Spirals 0-1'!C29</f>
        <v xml:space="preserve">CLIN 2.0 (SPIRALS 0-1 EVALUATED) - AG1, AG2 &amp; AG3 Implementation (IREEN @NU) </v>
      </c>
      <c r="D9" s="134">
        <f>'CLIN Summary-Spirals 0-1'!H69</f>
        <v>0</v>
      </c>
      <c r="E9" s="143"/>
      <c r="F9" s="146"/>
    </row>
    <row r="10" spans="2:8" x14ac:dyDescent="0.25">
      <c r="B10" s="28" t="str">
        <f>'CLIN Summary-Spirals 0-1'!B71</f>
        <v>CLIN 3.0</v>
      </c>
      <c r="C10" s="17" t="str">
        <f>'CLIN Summary-Spirals 0-1'!C71</f>
        <v>CLIN 3.0 (SPIRALS 0-1 EVALUATED) - AG1 &amp; AG2 Implementation Agile Sprints (BEL-CAS-01)</v>
      </c>
      <c r="D10" s="134">
        <f>'CLIN Summary-Spirals 0-1'!H116</f>
        <v>0</v>
      </c>
      <c r="E10" s="143"/>
      <c r="F10" s="146"/>
    </row>
    <row r="11" spans="2:8" x14ac:dyDescent="0.25">
      <c r="B11" s="28" t="str">
        <f>'CLIN Summary-Spirals 0-1'!B118</f>
        <v>CLIN 4.0</v>
      </c>
      <c r="C11" s="17" t="str">
        <f>'CLIN Summary-Spirals 0-1'!C118</f>
        <v>CLIN 4.0 (SPIRALS 0-1 EVALUATED) - AG1 &amp; AG2 Implementation Agile Sprints (ITA-LAG-01)</v>
      </c>
      <c r="D11" s="134">
        <f>'CLIN Summary-Spirals 0-1'!H163</f>
        <v>0</v>
      </c>
      <c r="E11" s="143"/>
      <c r="F11" s="146"/>
      <c r="H11" s="141"/>
    </row>
    <row r="12" spans="2:8" x14ac:dyDescent="0.25">
      <c r="B12" s="28" t="str">
        <f>'CLIN Summary-Spirals 0-1'!B165</f>
        <v>CLIN 5.0</v>
      </c>
      <c r="C12" s="17" t="str">
        <f>'CLIN Summary-Spirals 0-1'!C165</f>
        <v>CLIN 5.0 (SPIRALS 0-1 EVALUATED) - AG3 Implementation Agile Sprints - Proof of Concept (POC)</v>
      </c>
      <c r="D12" s="134">
        <f>'CLIN Summary-Spirals 0-1'!H201</f>
        <v>0</v>
      </c>
      <c r="E12" s="143"/>
      <c r="F12" s="146"/>
      <c r="H12" s="141"/>
    </row>
    <row r="13" spans="2:8" x14ac:dyDescent="0.25">
      <c r="B13" s="28" t="str">
        <f>'CLIN Summary-Spirals 0-1'!B203</f>
        <v>CLIN 6.0</v>
      </c>
      <c r="C13" s="17" t="str">
        <f>'CLIN Summary-Spirals 0-1'!C203</f>
        <v>CLIN 6.0 (SPIRALS 0-1 EVALUATED) - Implementation (Cyber Security Monitoring)</v>
      </c>
      <c r="D13" s="134">
        <f>'CLIN Summary-Spirals 0-1'!H224</f>
        <v>0</v>
      </c>
      <c r="E13" s="141"/>
      <c r="F13" s="146"/>
      <c r="H13" s="141"/>
    </row>
    <row r="14" spans="2:8" x14ac:dyDescent="0.25">
      <c r="B14" s="28" t="str">
        <f>'CLIN Summary-Spirals 0-1'!B226</f>
        <v>CLIN 7.0</v>
      </c>
      <c r="C14" s="17" t="str">
        <f>'CLIN Summary-Spirals 0-1'!C226</f>
        <v>CLIN 7.0 (SPIRALS 0-1 EVALUATED) - Support to Purchaser Activities</v>
      </c>
      <c r="D14" s="134">
        <f>'CLIN Summary-Spirals 0-1'!H230</f>
        <v>0</v>
      </c>
      <c r="E14" s="141"/>
      <c r="F14" s="146"/>
      <c r="H14" s="141"/>
    </row>
    <row r="15" spans="2:8" x14ac:dyDescent="0.25">
      <c r="B15" s="42" t="s">
        <v>2204</v>
      </c>
      <c r="C15" s="43"/>
      <c r="D15" s="44">
        <f>SUBTOTAL(9,D8:D14)</f>
        <v>0</v>
      </c>
      <c r="E15" s="141"/>
      <c r="F15" s="147">
        <v>15334589</v>
      </c>
      <c r="G15" s="144" t="s">
        <v>2302</v>
      </c>
      <c r="H15" s="141"/>
    </row>
    <row r="16" spans="2:8" ht="2.25" customHeight="1" x14ac:dyDescent="0.25">
      <c r="B16" s="39"/>
      <c r="C16" s="40"/>
      <c r="D16" s="41"/>
      <c r="E16" s="141"/>
      <c r="F16" s="146"/>
      <c r="H16" s="141"/>
    </row>
    <row r="17" spans="2:8" x14ac:dyDescent="0.25">
      <c r="B17" s="29" t="str">
        <f>'CLIN Summary-Spirals 2-5'!B5</f>
        <v>CLIN 8.0</v>
      </c>
      <c r="C17" s="18" t="str">
        <f>'CLIN Summary-Spirals 2-5'!C5</f>
        <v>CLIN 8.0 (SPIRALS 2-5 EVALUATED) - AG1, AG2 &amp; AG4 Implementation (Enhanced Nodes)</v>
      </c>
      <c r="D17" s="135">
        <f>'CLIN Summary-Spirals 2-5'!H68</f>
        <v>0</v>
      </c>
      <c r="E17" s="143"/>
      <c r="F17" s="146"/>
      <c r="H17" s="141"/>
    </row>
    <row r="18" spans="2:8" x14ac:dyDescent="0.25">
      <c r="B18" s="29" t="str">
        <f>'CLIN Summary-Spirals 2-5'!B70</f>
        <v>CLIN 9.0</v>
      </c>
      <c r="C18" s="18" t="str">
        <f>'CLIN Summary-Spirals 2-5'!C70</f>
        <v>CLIN 9.0 (SPIRALS 2-5 EVALUATED) - AG1, AG2 &amp; AG4 Implementation (Standard Nodes)</v>
      </c>
      <c r="D18" s="135">
        <f>'CLIN Summary-Spirals 2-5'!H125</f>
        <v>0</v>
      </c>
      <c r="E18" s="143"/>
      <c r="F18" s="146"/>
      <c r="H18" s="141"/>
    </row>
    <row r="19" spans="2:8" x14ac:dyDescent="0.25">
      <c r="B19" s="29" t="str">
        <f>'CLIN Summary-Spirals 2-5'!B127</f>
        <v>CLIN 10.0</v>
      </c>
      <c r="C19" s="18" t="str">
        <f>'CLIN Summary-Spirals 2-5'!C127</f>
        <v>CLIN 10.0 (SPIRALS 2-5 EVALUATED) - AG1, AG2 &amp; AG4 Implementation (Remote Nodes)</v>
      </c>
      <c r="D19" s="135">
        <f>'CLIN Summary-Spirals 2-5'!H163</f>
        <v>0</v>
      </c>
      <c r="E19" s="143"/>
      <c r="F19" s="146"/>
      <c r="H19" s="141"/>
    </row>
    <row r="20" spans="2:8" x14ac:dyDescent="0.25">
      <c r="B20" s="29" t="str">
        <f>'CLIN Summary-Spirals 2-5'!B165</f>
        <v>CLIN 11.0</v>
      </c>
      <c r="C20" s="18" t="str">
        <f>'CLIN Summary-Spirals 2-5'!C165</f>
        <v>CLIN 11.0 (SPIRALS 2-5 EVALUATED) - AG5 Implementation (ETEE)</v>
      </c>
      <c r="D20" s="135">
        <f>'CLIN Summary-Spirals 2-5'!H212</f>
        <v>0</v>
      </c>
      <c r="E20" s="141"/>
      <c r="F20" s="146"/>
    </row>
    <row r="21" spans="2:8" x14ac:dyDescent="0.25">
      <c r="B21" s="138" t="str">
        <f>'CLIN Summary-Spirals 2-5'!B214</f>
        <v>CLIN 12.0</v>
      </c>
      <c r="C21" s="139" t="str">
        <f>'CLIN Summary-Spirals 2-5'!C214</f>
        <v xml:space="preserve">CLIN 12.0 (SPIRALS 2-5 EVALUATED) - AG4 &amp; AG5 Implementation (Data Centers) </v>
      </c>
      <c r="D21" s="140">
        <f>'CLIN Summary-Spirals 2-5'!H261</f>
        <v>0</v>
      </c>
      <c r="E21" s="141"/>
      <c r="F21" s="146"/>
    </row>
    <row r="22" spans="2:8" x14ac:dyDescent="0.25">
      <c r="B22" s="138" t="str">
        <f>'CLIN Summary-Spirals 2-5'!B263</f>
        <v>CLIN 13.0</v>
      </c>
      <c r="C22" s="139" t="str">
        <f>'CLIN Summary-Spirals 2-5'!C263</f>
        <v>CLIN 13.0 (SPIRALS 2-5 EVALUATED) - AG4 &amp; AG5 Implementation (IREEN)</v>
      </c>
      <c r="D22" s="140">
        <f>'CLIN Summary-Spirals 2-5'!H293</f>
        <v>0</v>
      </c>
      <c r="E22" s="141"/>
      <c r="F22" s="146"/>
    </row>
    <row r="23" spans="2:8" x14ac:dyDescent="0.25">
      <c r="B23" s="138" t="str">
        <f>'CLIN Summary-Spirals 2-5'!B295</f>
        <v>CLIN 14.0</v>
      </c>
      <c r="C23" s="139" t="str">
        <f>'CLIN Summary-Spirals 2-5'!C295</f>
        <v>CLIN 14.0 (SPIRALS 2-5 EVALUATED) - Implementation (Cyber Security Monitoring)</v>
      </c>
      <c r="D23" s="140">
        <f>'CLIN Summary-Spirals 2-5'!H327</f>
        <v>0</v>
      </c>
      <c r="E23" s="141"/>
      <c r="F23" s="146"/>
    </row>
    <row r="24" spans="2:8" x14ac:dyDescent="0.25">
      <c r="B24" s="138" t="str">
        <f>'CLIN Summary-Spirals 2-5'!B329</f>
        <v>CLIN 15.0</v>
      </c>
      <c r="C24" s="139" t="str">
        <f>'CLIN Summary-Spirals 2-5'!C329</f>
        <v>CLIN 15.0 (SPIRALS 2-5 EVALUATED) - Support to Purchaser Activities</v>
      </c>
      <c r="D24" s="140">
        <f>'CLIN Summary-Spirals 2-5'!H337</f>
        <v>0</v>
      </c>
      <c r="E24" s="141"/>
      <c r="F24" s="146"/>
    </row>
    <row r="25" spans="2:8" ht="15" customHeight="1" thickBot="1" x14ac:dyDescent="0.3">
      <c r="B25" s="45" t="s">
        <v>1771</v>
      </c>
      <c r="C25" s="46"/>
      <c r="D25" s="47">
        <f>SUBTOTAL(9,D17:D24)</f>
        <v>0</v>
      </c>
      <c r="E25" s="141"/>
      <c r="F25" s="148">
        <v>12693725</v>
      </c>
      <c r="G25" s="144" t="s">
        <v>2302</v>
      </c>
    </row>
  </sheetData>
  <dataValidations count="1">
    <dataValidation type="list" allowBlank="1" showInputMessage="1" showErrorMessage="1" sqref="D4">
      <formula1>rngCurrencies</formula1>
    </dataValidation>
  </dataValidations>
  <pageMargins left="0.70866141732283472" right="0.70866141732283472" top="0.74803149606299213" bottom="0.74803149606299213" header="0.31496062992125984" footer="0.31496062992125984"/>
  <pageSetup paperSize="9" orientation="landscape" horizontalDpi="1200" verticalDpi="1200" r:id="rId1"/>
  <headerFooter>
    <oddHeader>&amp;CNATO UNCLASSIFIED&amp;RCO-14252-NNMS</oddHeader>
    <oddFooter>&amp;CNATO UNCLASSIFIED&amp;RCO-14252-NNMS</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31"/>
  <sheetViews>
    <sheetView zoomScale="85" zoomScaleNormal="85" workbookViewId="0">
      <pane ySplit="4" topLeftCell="A62" activePane="bottomLeft" state="frozen"/>
      <selection activeCell="C187" sqref="C187"/>
      <selection pane="bottomLeft" activeCell="F183" sqref="F183"/>
    </sheetView>
  </sheetViews>
  <sheetFormatPr defaultColWidth="9.140625" defaultRowHeight="12.75" x14ac:dyDescent="0.25"/>
  <cols>
    <col min="1" max="1" width="1.7109375" style="12" customWidth="1"/>
    <col min="2" max="2" width="15.85546875" style="115" customWidth="1"/>
    <col min="3" max="3" width="88.7109375" style="12" customWidth="1"/>
    <col min="4" max="4" width="15.7109375" style="14" customWidth="1"/>
    <col min="5" max="5" width="68.7109375" style="12" customWidth="1"/>
    <col min="6" max="6" width="17.140625" style="12" customWidth="1"/>
    <col min="7" max="7" width="17.42578125" style="12" customWidth="1"/>
    <col min="8" max="8" width="21.28515625" style="14" customWidth="1"/>
    <col min="9" max="9" width="11.42578125" style="12" customWidth="1"/>
    <col min="10" max="10" width="15.5703125" style="13" bestFit="1" customWidth="1"/>
    <col min="11" max="11" width="1.7109375" style="12" customWidth="1"/>
    <col min="12" max="16384" width="9.140625" style="12"/>
  </cols>
  <sheetData>
    <row r="1" spans="1:10" ht="15.75" x14ac:dyDescent="0.25">
      <c r="A1" s="11"/>
      <c r="B1" s="33" t="s">
        <v>30</v>
      </c>
      <c r="C1" s="34"/>
      <c r="D1" s="74"/>
      <c r="E1" s="34"/>
      <c r="F1" s="151"/>
      <c r="G1" s="34"/>
      <c r="H1" s="34"/>
      <c r="I1" s="34"/>
      <c r="J1" s="35"/>
    </row>
    <row r="2" spans="1:10" ht="15" x14ac:dyDescent="0.25">
      <c r="A2" s="11"/>
      <c r="B2" s="36" t="s">
        <v>2175</v>
      </c>
      <c r="C2" s="37"/>
      <c r="D2" s="75"/>
      <c r="E2" s="37"/>
      <c r="F2" s="152"/>
      <c r="G2" s="37"/>
      <c r="H2" s="37"/>
      <c r="I2" s="37"/>
      <c r="J2" s="38"/>
    </row>
    <row r="3" spans="1:10" s="98" customFormat="1" ht="39.75" customHeight="1" x14ac:dyDescent="0.25">
      <c r="A3" s="97"/>
      <c r="B3" s="110" t="s">
        <v>0</v>
      </c>
      <c r="C3" s="107" t="s">
        <v>25</v>
      </c>
      <c r="D3" s="107" t="s">
        <v>1201</v>
      </c>
      <c r="E3" s="107" t="s">
        <v>2</v>
      </c>
      <c r="F3" s="107" t="s">
        <v>1213</v>
      </c>
      <c r="G3" s="107" t="s">
        <v>1287</v>
      </c>
      <c r="H3" s="107" t="s">
        <v>1212</v>
      </c>
      <c r="I3" s="107" t="s">
        <v>1</v>
      </c>
      <c r="J3" s="107" t="s">
        <v>34</v>
      </c>
    </row>
    <row r="4" spans="1:10" s="84" customFormat="1" ht="2.25" customHeight="1" x14ac:dyDescent="0.25">
      <c r="B4" s="94"/>
      <c r="C4" s="73"/>
      <c r="D4" s="73"/>
      <c r="E4" s="73"/>
      <c r="F4" s="73"/>
      <c r="G4" s="103"/>
      <c r="H4" s="67"/>
      <c r="I4" s="68"/>
      <c r="J4" s="64"/>
    </row>
    <row r="5" spans="1:10" s="99" customFormat="1" ht="15" x14ac:dyDescent="0.25">
      <c r="B5" s="111" t="s">
        <v>1208</v>
      </c>
      <c r="C5" s="85" t="s">
        <v>2176</v>
      </c>
      <c r="D5" s="83"/>
      <c r="E5" s="86"/>
      <c r="F5" s="87"/>
      <c r="G5" s="100"/>
      <c r="H5" s="101" t="s">
        <v>27</v>
      </c>
      <c r="I5" s="101" t="s">
        <v>27</v>
      </c>
      <c r="J5" s="102"/>
    </row>
    <row r="6" spans="1:10" s="96" customFormat="1" ht="15" x14ac:dyDescent="0.25">
      <c r="B6" s="112" t="s">
        <v>1180</v>
      </c>
      <c r="C6" s="65" t="str">
        <f>VLOOKUP(D6,'SSS (Task Order Based)'!$A$3:$D$237,2,FALSE)</f>
        <v xml:space="preserve">Work Package Management - General Activities </v>
      </c>
      <c r="D6" s="67" t="str">
        <f>'SSS (Task Order Based)'!A3</f>
        <v>REQ-DES-1.0</v>
      </c>
      <c r="E6" s="67" t="str">
        <f>VLOOKUP(D6,'SSS (Task Order Based)'!$A$3:$D$237,4,FALSE)</f>
        <v>per Task Order</v>
      </c>
      <c r="F6" s="67">
        <v>1</v>
      </c>
      <c r="G6" s="121">
        <f>VLOOKUP(D6,'SSS (Task Order Based)'!$A$3:$G$237,6,FALSE)</f>
        <v>0</v>
      </c>
      <c r="H6" s="106">
        <f>F6*G6</f>
        <v>0</v>
      </c>
      <c r="I6" s="68" t="s">
        <v>33</v>
      </c>
      <c r="J6" s="64"/>
    </row>
    <row r="7" spans="1:10" s="52" customFormat="1" ht="15" x14ac:dyDescent="0.25">
      <c r="B7" s="112" t="s">
        <v>1181</v>
      </c>
      <c r="C7" s="65" t="str">
        <f>VLOOKUP(D7,'SSS (Task Order Based)'!$A$3:$D$237,2,FALSE)</f>
        <v xml:space="preserve">Work Package Management - Documentation </v>
      </c>
      <c r="D7" s="62" t="str">
        <f>'SSS (Task Order Based)'!A4</f>
        <v>REQ-DES-2.0</v>
      </c>
      <c r="E7" s="67"/>
      <c r="F7" s="67"/>
      <c r="G7" s="121"/>
      <c r="H7" s="106"/>
      <c r="I7" s="68"/>
      <c r="J7" s="71"/>
    </row>
    <row r="8" spans="1:10" s="52" customFormat="1" ht="15" x14ac:dyDescent="0.25">
      <c r="B8" s="113" t="s">
        <v>1182</v>
      </c>
      <c r="C8" s="104" t="str">
        <f>VLOOKUP(D8,'SSS (Task Order Based)'!$A$3:$D$237,2,FALSE)</f>
        <v xml:space="preserve">Work Package Management Plan </v>
      </c>
      <c r="D8" s="62" t="str">
        <f>'SSS (Task Order Based)'!A5</f>
        <v>REQ-DES-2.1</v>
      </c>
      <c r="E8" s="67" t="str">
        <f>VLOOKUP(D8,'SSS (Task Order Based)'!$A$3:$D$237,4,FALSE)</f>
        <v>per Task Order</v>
      </c>
      <c r="F8" s="67">
        <v>1</v>
      </c>
      <c r="G8" s="121">
        <f>VLOOKUP(D8,'SSS (Task Order Based)'!$A$3:$G$237,6,FALSE)</f>
        <v>0</v>
      </c>
      <c r="H8" s="106">
        <f t="shared" ref="H8:H26" si="0">F8*G8</f>
        <v>0</v>
      </c>
      <c r="I8" s="68" t="s">
        <v>33</v>
      </c>
      <c r="J8" s="71"/>
    </row>
    <row r="9" spans="1:10" s="96" customFormat="1" ht="15" x14ac:dyDescent="0.25">
      <c r="B9" s="113" t="s">
        <v>1183</v>
      </c>
      <c r="C9" s="104" t="str">
        <f>VLOOKUP(D9,'SSS (Task Order Based)'!$A$3:$D$237,2,FALSE)</f>
        <v xml:space="preserve">Work Package Implementation Plan </v>
      </c>
      <c r="D9" s="62" t="str">
        <f>'SSS (Task Order Based)'!A6</f>
        <v>REQ-DES-2.2</v>
      </c>
      <c r="E9" s="67" t="str">
        <f>VLOOKUP(D9,'SSS (Task Order Based)'!$A$3:$D$237,4,FALSE)</f>
        <v>per Task Order</v>
      </c>
      <c r="F9" s="67">
        <v>1</v>
      </c>
      <c r="G9" s="121">
        <f>VLOOKUP(D9,'SSS (Task Order Based)'!$A$3:$G$237,6,FALSE)</f>
        <v>0</v>
      </c>
      <c r="H9" s="106">
        <f t="shared" si="0"/>
        <v>0</v>
      </c>
      <c r="I9" s="68" t="s">
        <v>33</v>
      </c>
      <c r="J9" s="64"/>
    </row>
    <row r="10" spans="1:10" s="52" customFormat="1" ht="15" x14ac:dyDescent="0.25">
      <c r="B10" s="113" t="s">
        <v>1184</v>
      </c>
      <c r="C10" s="104" t="str">
        <f>VLOOKUP(D10,'SSS (Task Order Based)'!$A$3:$D$237,2,FALSE)</f>
        <v xml:space="preserve">Risk and Issue Management Plan </v>
      </c>
      <c r="D10" s="62" t="str">
        <f>'SSS (Task Order Based)'!A7</f>
        <v>REQ-DES-2.3</v>
      </c>
      <c r="E10" s="67" t="str">
        <f>VLOOKUP(D10,'SSS (Task Order Based)'!$A$3:$D$237,4,FALSE)</f>
        <v>per Task Order</v>
      </c>
      <c r="F10" s="67">
        <v>1</v>
      </c>
      <c r="G10" s="121">
        <f>VLOOKUP(D10,'SSS (Task Order Based)'!$A$3:$G$237,6,FALSE)</f>
        <v>0</v>
      </c>
      <c r="H10" s="106">
        <f t="shared" si="0"/>
        <v>0</v>
      </c>
      <c r="I10" s="68" t="s">
        <v>33</v>
      </c>
      <c r="J10" s="71"/>
    </row>
    <row r="11" spans="1:10" s="52" customFormat="1" ht="15" x14ac:dyDescent="0.25">
      <c r="B11" s="113" t="s">
        <v>1185</v>
      </c>
      <c r="C11" s="104" t="str">
        <f>VLOOKUP(D11,'SSS (Task Order Based)'!$A$3:$D$237,2,FALSE)</f>
        <v xml:space="preserve">Risk and Issue Log </v>
      </c>
      <c r="D11" s="62" t="str">
        <f>'SSS (Task Order Based)'!A8</f>
        <v>REQ-DES-2.4</v>
      </c>
      <c r="E11" s="67" t="str">
        <f>VLOOKUP(D11,'SSS (Task Order Based)'!$A$3:$D$237,4,FALSE)</f>
        <v>per Task Order</v>
      </c>
      <c r="F11" s="67">
        <v>1</v>
      </c>
      <c r="G11" s="121">
        <f>VLOOKUP(D11,'SSS (Task Order Based)'!$A$3:$G$237,6,FALSE)</f>
        <v>0</v>
      </c>
      <c r="H11" s="106">
        <f t="shared" si="0"/>
        <v>0</v>
      </c>
      <c r="I11" s="68" t="s">
        <v>33</v>
      </c>
      <c r="J11" s="71"/>
    </row>
    <row r="12" spans="1:10" s="52" customFormat="1" ht="15" x14ac:dyDescent="0.25">
      <c r="B12" s="113" t="s">
        <v>1186</v>
      </c>
      <c r="C12" s="104" t="str">
        <f>VLOOKUP(D12,'SSS (Task Order Based)'!$A$3:$D$237,2,FALSE)</f>
        <v>Quality Assurance Plan</v>
      </c>
      <c r="D12" s="62" t="str">
        <f>'SSS (Task Order Based)'!A9</f>
        <v>REQ-DES-2.5</v>
      </c>
      <c r="E12" s="67" t="str">
        <f>VLOOKUP(D12,'SSS (Task Order Based)'!$A$3:$D$237,4,FALSE)</f>
        <v>per Task Order</v>
      </c>
      <c r="F12" s="67">
        <v>1</v>
      </c>
      <c r="G12" s="121">
        <f>VLOOKUP(D12,'SSS (Task Order Based)'!$A$3:$G$237,6,FALSE)</f>
        <v>0</v>
      </c>
      <c r="H12" s="106">
        <f t="shared" si="0"/>
        <v>0</v>
      </c>
      <c r="I12" s="68" t="s">
        <v>33</v>
      </c>
      <c r="J12" s="71"/>
    </row>
    <row r="13" spans="1:10" s="52" customFormat="1" ht="15" x14ac:dyDescent="0.25">
      <c r="B13" s="113" t="s">
        <v>1187</v>
      </c>
      <c r="C13" s="104" t="str">
        <f>VLOOKUP(D13,'SSS (Task Order Based)'!$A$3:$D$237,2,FALSE)</f>
        <v xml:space="preserve">Configuration Management Plan </v>
      </c>
      <c r="D13" s="62" t="str">
        <f>'SSS (Task Order Based)'!A10</f>
        <v>REQ-DES-2.6</v>
      </c>
      <c r="E13" s="67" t="str">
        <f>VLOOKUP(D13,'SSS (Task Order Based)'!$A$3:$D$237,4,FALSE)</f>
        <v>per Task Order</v>
      </c>
      <c r="F13" s="67">
        <v>1</v>
      </c>
      <c r="G13" s="121">
        <f>VLOOKUP(D13,'SSS (Task Order Based)'!$A$3:$G$237,6,FALSE)</f>
        <v>0</v>
      </c>
      <c r="H13" s="106">
        <f t="shared" si="0"/>
        <v>0</v>
      </c>
      <c r="I13" s="68" t="s">
        <v>33</v>
      </c>
      <c r="J13" s="71"/>
    </row>
    <row r="14" spans="1:10" s="52" customFormat="1" ht="15" x14ac:dyDescent="0.25">
      <c r="B14" s="113" t="s">
        <v>1188</v>
      </c>
      <c r="C14" s="104" t="str">
        <f>VLOOKUP(D14,'SSS (Task Order Based)'!$A$3:$D$237,2,FALSE)</f>
        <v>Integrated Support Plan (ISP)</v>
      </c>
      <c r="D14" s="62" t="str">
        <f>'SSS (Task Order Based)'!A11</f>
        <v>REQ-DES-2.7</v>
      </c>
      <c r="E14" s="67" t="str">
        <f>VLOOKUP(D14,'SSS (Task Order Based)'!$A$3:$D$237,4,FALSE)</f>
        <v>per Task Order</v>
      </c>
      <c r="F14" s="67">
        <v>1</v>
      </c>
      <c r="G14" s="121">
        <f>VLOOKUP(D14,'SSS (Task Order Based)'!$A$3:$G$237,6,FALSE)</f>
        <v>0</v>
      </c>
      <c r="H14" s="106">
        <f t="shared" si="0"/>
        <v>0</v>
      </c>
      <c r="I14" s="68" t="s">
        <v>33</v>
      </c>
      <c r="J14" s="71"/>
    </row>
    <row r="15" spans="1:10" s="52" customFormat="1" ht="15" x14ac:dyDescent="0.25">
      <c r="B15" s="113" t="s">
        <v>1189</v>
      </c>
      <c r="C15" s="104" t="str">
        <f>VLOOKUP(D15,'SSS (Task Order Based)'!$A$3:$D$237,2,FALSE)</f>
        <v>High Level Release Plan</v>
      </c>
      <c r="D15" s="62" t="str">
        <f>'SSS (Task Order Based)'!A12</f>
        <v>REQ-DES-2.8</v>
      </c>
      <c r="E15" s="67" t="str">
        <f>VLOOKUP(D15,'SSS (Task Order Based)'!$A$3:$D$237,4,FALSE)</f>
        <v>per Task Order</v>
      </c>
      <c r="F15" s="67">
        <v>1</v>
      </c>
      <c r="G15" s="121">
        <f>VLOOKUP(D15,'SSS (Task Order Based)'!$A$3:$G$237,6,FALSE)</f>
        <v>0</v>
      </c>
      <c r="H15" s="106">
        <f t="shared" si="0"/>
        <v>0</v>
      </c>
      <c r="I15" s="68" t="s">
        <v>33</v>
      </c>
      <c r="J15" s="71"/>
    </row>
    <row r="16" spans="1:10" s="52" customFormat="1" ht="15" x14ac:dyDescent="0.25">
      <c r="B16" s="113" t="s">
        <v>1190</v>
      </c>
      <c r="C16" s="104" t="str">
        <f>VLOOKUP(D16,'SSS (Task Order Based)'!$A$3:$D$237,2,FALSE)</f>
        <v>Product Backlog</v>
      </c>
      <c r="D16" s="62" t="str">
        <f>'SSS (Task Order Based)'!A13</f>
        <v>REQ-DES-2.9</v>
      </c>
      <c r="E16" s="67" t="str">
        <f>VLOOKUP(D16,'SSS (Task Order Based)'!$A$3:$D$237,4,FALSE)</f>
        <v>per Task Order</v>
      </c>
      <c r="F16" s="67">
        <v>1</v>
      </c>
      <c r="G16" s="121">
        <f>VLOOKUP(D16,'SSS (Task Order Based)'!$A$3:$G$237,6,FALSE)</f>
        <v>0</v>
      </c>
      <c r="H16" s="106">
        <f t="shared" si="0"/>
        <v>0</v>
      </c>
      <c r="I16" s="68" t="s">
        <v>33</v>
      </c>
      <c r="J16" s="71"/>
    </row>
    <row r="17" spans="2:10" s="52" customFormat="1" ht="15" x14ac:dyDescent="0.25">
      <c r="B17" s="112" t="s">
        <v>1191</v>
      </c>
      <c r="C17" s="65" t="str">
        <f>VLOOKUP(D17,'SSS (Task Order Based)'!$A$3:$D$237,2,FALSE)</f>
        <v xml:space="preserve">AG1&amp;2 Critical Design Review </v>
      </c>
      <c r="D17" s="62" t="str">
        <f>'SSS (Task Order Based)'!A14</f>
        <v>REQ-DES-3.0</v>
      </c>
      <c r="E17" s="67"/>
      <c r="F17" s="67"/>
      <c r="G17" s="121"/>
      <c r="H17" s="106"/>
      <c r="I17" s="68"/>
      <c r="J17" s="71"/>
    </row>
    <row r="18" spans="2:10" s="96" customFormat="1" ht="15" x14ac:dyDescent="0.25">
      <c r="B18" s="113" t="s">
        <v>1193</v>
      </c>
      <c r="C18" s="104" t="str">
        <f>VLOOKUP(D18,'SSS (Task Order Based)'!$A$3:$D$237,2,FALSE)</f>
        <v xml:space="preserve">Critical Design Review </v>
      </c>
      <c r="D18" s="62" t="str">
        <f>'SSS (Task Order Based)'!A15</f>
        <v>REQ-DES-3.1</v>
      </c>
      <c r="E18" s="67" t="str">
        <f>VLOOKUP(D18,'SSS (Task Order Based)'!$A$3:$D$237,4,FALSE)</f>
        <v>per Task Order</v>
      </c>
      <c r="F18" s="67">
        <v>1</v>
      </c>
      <c r="G18" s="121">
        <f>VLOOKUP(D18,'SSS (Task Order Based)'!$A$3:$G$237,6,FALSE)</f>
        <v>0</v>
      </c>
      <c r="H18" s="106">
        <f t="shared" si="0"/>
        <v>0</v>
      </c>
      <c r="I18" s="68" t="s">
        <v>33</v>
      </c>
      <c r="J18" s="64"/>
    </row>
    <row r="19" spans="2:10" s="52" customFormat="1" ht="15" x14ac:dyDescent="0.25">
      <c r="B19" s="113" t="s">
        <v>1194</v>
      </c>
      <c r="C19" s="104" t="str">
        <f>VLOOKUP(D19,'SSS (Task Order Based)'!$A$3:$D$237,2,FALSE)</f>
        <v>AG1&amp;AG2 Technical Documentation - CDR Release</v>
      </c>
      <c r="D19" s="62" t="str">
        <f>'SSS (Task Order Based)'!A16</f>
        <v>REQ-DES-3.2</v>
      </c>
      <c r="E19" s="67" t="str">
        <f>VLOOKUP(D19,'SSS (Task Order Based)'!$A$3:$D$237,4,FALSE)</f>
        <v>per Task Order</v>
      </c>
      <c r="F19" s="67">
        <v>1</v>
      </c>
      <c r="G19" s="121">
        <f>VLOOKUP(D19,'SSS (Task Order Based)'!$A$3:$G$237,6,FALSE)</f>
        <v>0</v>
      </c>
      <c r="H19" s="106">
        <f t="shared" si="0"/>
        <v>0</v>
      </c>
      <c r="I19" s="68" t="s">
        <v>33</v>
      </c>
      <c r="J19" s="71"/>
    </row>
    <row r="20" spans="2:10" s="52" customFormat="1" ht="15" x14ac:dyDescent="0.25">
      <c r="B20" s="113" t="s">
        <v>1195</v>
      </c>
      <c r="C20" s="104" t="str">
        <f>VLOOKUP(D20,'SSS (Task Order Based)'!$A$3:$D$237,2,FALSE)</f>
        <v>AG1&amp;AG2 NS Bi-SC AIS Security Accreditation Input - CDR Release</v>
      </c>
      <c r="D20" s="62" t="str">
        <f>'SSS (Task Order Based)'!A17</f>
        <v>REQ-DES-3.3</v>
      </c>
      <c r="E20" s="67" t="str">
        <f>VLOOKUP(D20,'SSS (Task Order Based)'!$A$3:$D$237,4,FALSE)</f>
        <v>per Task Order</v>
      </c>
      <c r="F20" s="67">
        <v>1</v>
      </c>
      <c r="G20" s="121">
        <f>VLOOKUP(D20,'SSS (Task Order Based)'!$A$3:$G$237,6,FALSE)</f>
        <v>0</v>
      </c>
      <c r="H20" s="106">
        <f t="shared" si="0"/>
        <v>0</v>
      </c>
      <c r="I20" s="68" t="s">
        <v>33</v>
      </c>
      <c r="J20" s="71"/>
    </row>
    <row r="21" spans="2:10" s="52" customFormat="1" ht="15" x14ac:dyDescent="0.25">
      <c r="B21" s="113" t="s">
        <v>1196</v>
      </c>
      <c r="C21" s="104" t="str">
        <f>VLOOKUP(D21,'SSS (Task Order Based)'!$A$3:$D$237,2,FALSE)</f>
        <v>AG1&amp;AG2 IVV Documentation</v>
      </c>
      <c r="D21" s="62" t="str">
        <f>'SSS (Task Order Based)'!A18</f>
        <v>REQ-DES-3.4</v>
      </c>
      <c r="E21" s="67" t="str">
        <f>VLOOKUP(D21,'SSS (Task Order Based)'!$A$3:$D$237,4,FALSE)</f>
        <v>per Task Order</v>
      </c>
      <c r="F21" s="67">
        <v>1</v>
      </c>
      <c r="G21" s="121">
        <f>VLOOKUP(D21,'SSS (Task Order Based)'!$A$3:$G$237,6,FALSE)</f>
        <v>0</v>
      </c>
      <c r="H21" s="106">
        <f t="shared" si="0"/>
        <v>0</v>
      </c>
      <c r="I21" s="68" t="s">
        <v>33</v>
      </c>
      <c r="J21" s="71"/>
    </row>
    <row r="22" spans="2:10" s="96" customFormat="1" ht="15" x14ac:dyDescent="0.25">
      <c r="B22" s="112" t="s">
        <v>1192</v>
      </c>
      <c r="C22" s="65" t="str">
        <f>VLOOKUP(D22,'SSS (Task Order Based)'!$A$3:$D$237,2,FALSE)</f>
        <v xml:space="preserve">AG3&amp;4 Critical Design Review </v>
      </c>
      <c r="D22" s="62" t="str">
        <f>'SSS (Task Order Based)'!A19</f>
        <v>REQ-DES-4.0</v>
      </c>
      <c r="E22" s="67"/>
      <c r="F22" s="67"/>
      <c r="G22" s="121"/>
      <c r="H22" s="106"/>
      <c r="I22" s="68"/>
      <c r="J22" s="64"/>
    </row>
    <row r="23" spans="2:10" s="52" customFormat="1" ht="15" x14ac:dyDescent="0.25">
      <c r="B23" s="113" t="s">
        <v>1197</v>
      </c>
      <c r="C23" s="104" t="str">
        <f>VLOOKUP(D23,'SSS (Task Order Based)'!$A$3:$D$237,2,FALSE)</f>
        <v>Critical Design Review</v>
      </c>
      <c r="D23" s="62" t="str">
        <f>'SSS (Task Order Based)'!A20</f>
        <v>REQ-DES-4.1</v>
      </c>
      <c r="E23" s="67" t="str">
        <f>VLOOKUP(D23,'SSS (Task Order Based)'!$A$3:$D$237,4,FALSE)</f>
        <v>per Task Order</v>
      </c>
      <c r="F23" s="67">
        <v>1</v>
      </c>
      <c r="G23" s="121">
        <f>VLOOKUP(D23,'SSS (Task Order Based)'!$A$3:$G$237,6,FALSE)</f>
        <v>0</v>
      </c>
      <c r="H23" s="106">
        <f t="shared" si="0"/>
        <v>0</v>
      </c>
      <c r="I23" s="68" t="s">
        <v>33</v>
      </c>
      <c r="J23" s="71"/>
    </row>
    <row r="24" spans="2:10" s="52" customFormat="1" ht="15" x14ac:dyDescent="0.25">
      <c r="B24" s="113" t="s">
        <v>1198</v>
      </c>
      <c r="C24" s="104" t="str">
        <f>VLOOKUP(D24,'SSS (Task Order Based)'!$A$3:$D$237,2,FALSE)</f>
        <v>AG3&amp;AG4&amp;AG5 Technical Documentation - CDR Release</v>
      </c>
      <c r="D24" s="62" t="str">
        <f>'SSS (Task Order Based)'!A21</f>
        <v>REQ-DES-4.2</v>
      </c>
      <c r="E24" s="67" t="str">
        <f>VLOOKUP(D24,'SSS (Task Order Based)'!$A$3:$D$237,4,FALSE)</f>
        <v>per Task Order</v>
      </c>
      <c r="F24" s="67">
        <v>1</v>
      </c>
      <c r="G24" s="121">
        <f>VLOOKUP(D24,'SSS (Task Order Based)'!$A$3:$G$237,6,FALSE)</f>
        <v>0</v>
      </c>
      <c r="H24" s="106">
        <f t="shared" si="0"/>
        <v>0</v>
      </c>
      <c r="I24" s="68" t="s">
        <v>33</v>
      </c>
      <c r="J24" s="71"/>
    </row>
    <row r="25" spans="2:10" s="52" customFormat="1" ht="15" x14ac:dyDescent="0.25">
      <c r="B25" s="113" t="s">
        <v>1199</v>
      </c>
      <c r="C25" s="104" t="str">
        <f>VLOOKUP(D25,'SSS (Task Order Based)'!$A$3:$D$237,2,FALSE)</f>
        <v>AG3&amp;AG4&amp;AG5 NATO ON Security Accreditation Input - CDR Release</v>
      </c>
      <c r="D25" s="62" t="str">
        <f>'SSS (Task Order Based)'!A22</f>
        <v>REQ-DES-4.3</v>
      </c>
      <c r="E25" s="67" t="str">
        <f>VLOOKUP(D25,'SSS (Task Order Based)'!$A$3:$D$237,4,FALSE)</f>
        <v>per Task Order</v>
      </c>
      <c r="F25" s="67">
        <v>1</v>
      </c>
      <c r="G25" s="121">
        <f>VLOOKUP(D25,'SSS (Task Order Based)'!$A$3:$G$237,6,FALSE)</f>
        <v>0</v>
      </c>
      <c r="H25" s="106">
        <f t="shared" si="0"/>
        <v>0</v>
      </c>
      <c r="I25" s="68" t="s">
        <v>33</v>
      </c>
      <c r="J25" s="71"/>
    </row>
    <row r="26" spans="2:10" s="52" customFormat="1" ht="15" x14ac:dyDescent="0.25">
      <c r="B26" s="113" t="s">
        <v>1200</v>
      </c>
      <c r="C26" s="104" t="str">
        <f>VLOOKUP(D26,'SSS (Task Order Based)'!$A$3:$D$237,2,FALSE)</f>
        <v>AG3&amp;AG4&amp;AG5 IVV Documentation</v>
      </c>
      <c r="D26" s="62" t="str">
        <f>'SSS (Task Order Based)'!A23</f>
        <v>REQ-DES-4.4</v>
      </c>
      <c r="E26" s="67" t="str">
        <f>VLOOKUP(D26,'SSS (Task Order Based)'!$A$3:$D$237,4,FALSE)</f>
        <v>per Task Order</v>
      </c>
      <c r="F26" s="67">
        <v>1</v>
      </c>
      <c r="G26" s="121">
        <f>VLOOKUP(D26,'SSS (Task Order Based)'!$A$3:$G$237,6,FALSE)</f>
        <v>0</v>
      </c>
      <c r="H26" s="106">
        <f t="shared" si="0"/>
        <v>0</v>
      </c>
      <c r="I26" s="68" t="s">
        <v>33</v>
      </c>
      <c r="J26" s="71"/>
    </row>
    <row r="27" spans="2:10" s="88" customFormat="1" ht="15" customHeight="1" x14ac:dyDescent="0.25">
      <c r="B27" s="114" t="s">
        <v>2177</v>
      </c>
      <c r="C27" s="40"/>
      <c r="D27" s="89"/>
      <c r="E27" s="40"/>
      <c r="F27" s="90"/>
      <c r="G27" s="91"/>
      <c r="H27" s="95">
        <f>SUBTOTAL(9,H6:H26)</f>
        <v>0</v>
      </c>
      <c r="I27" s="40"/>
      <c r="J27" s="92"/>
    </row>
    <row r="28" spans="2:10" s="88" customFormat="1" ht="2.25" customHeight="1" x14ac:dyDescent="0.25">
      <c r="B28" s="114"/>
      <c r="C28" s="40"/>
      <c r="D28" s="89"/>
      <c r="E28" s="40"/>
      <c r="F28" s="90"/>
      <c r="G28" s="91"/>
      <c r="H28" s="95"/>
      <c r="I28" s="40"/>
      <c r="J28" s="92"/>
    </row>
    <row r="29" spans="2:10" s="99" customFormat="1" ht="15" x14ac:dyDescent="0.25">
      <c r="B29" s="111" t="s">
        <v>1207</v>
      </c>
      <c r="C29" s="85" t="s">
        <v>2209</v>
      </c>
      <c r="D29" s="83"/>
      <c r="E29" s="86"/>
      <c r="F29" s="87"/>
      <c r="G29" s="100"/>
      <c r="H29" s="101" t="s">
        <v>27</v>
      </c>
      <c r="I29" s="101" t="s">
        <v>27</v>
      </c>
      <c r="J29" s="102"/>
    </row>
    <row r="30" spans="2:10" s="96" customFormat="1" ht="15" x14ac:dyDescent="0.25">
      <c r="B30" s="112" t="s">
        <v>1781</v>
      </c>
      <c r="C30" s="65" t="s">
        <v>113</v>
      </c>
      <c r="D30" s="73" t="s">
        <v>202</v>
      </c>
      <c r="E30" s="67" t="str">
        <f>VLOOKUP(D30,'SSS (Task Order Based)'!$A$3:$D$237,4,FALSE)</f>
        <v>percentage of related activities per Task Order</v>
      </c>
      <c r="F30" s="116">
        <f>VLOOKUP(D30,'SSS (Task Order Based)'!$A$3:$G$237,7,FALSE)</f>
        <v>0</v>
      </c>
      <c r="G30" s="121">
        <f>SUM(H40:H50)+SUM(H64:H65)</f>
        <v>0</v>
      </c>
      <c r="H30" s="120">
        <f t="shared" ref="H30:H65" si="1">F30*G30</f>
        <v>0</v>
      </c>
      <c r="I30" s="68" t="s">
        <v>33</v>
      </c>
      <c r="J30" s="142"/>
    </row>
    <row r="31" spans="2:10" s="52" customFormat="1" ht="15" x14ac:dyDescent="0.25">
      <c r="B31" s="112" t="s">
        <v>1782</v>
      </c>
      <c r="C31" s="65" t="s">
        <v>68</v>
      </c>
      <c r="D31" s="73" t="s">
        <v>203</v>
      </c>
      <c r="E31" s="67"/>
      <c r="F31" s="116"/>
      <c r="G31" s="121"/>
      <c r="H31" s="120"/>
      <c r="I31" s="68"/>
      <c r="J31" s="142"/>
    </row>
    <row r="32" spans="2:10" s="52" customFormat="1" ht="15" x14ac:dyDescent="0.25">
      <c r="B32" s="113" t="s">
        <v>1784</v>
      </c>
      <c r="C32" s="104" t="s">
        <v>46</v>
      </c>
      <c r="D32" s="73" t="s">
        <v>204</v>
      </c>
      <c r="E32" s="67" t="str">
        <f>VLOOKUP(D32,'SSS (Task Order Based)'!$A$3:$D$237,4,FALSE)</f>
        <v>percentage of related activities per Task Order</v>
      </c>
      <c r="F32" s="116">
        <f>VLOOKUP(D32,'SSS (Task Order Based)'!$A$3:$G$237,7,FALSE)</f>
        <v>0</v>
      </c>
      <c r="G32" s="121">
        <f>SUM(H40:H50)+SUM(H64:H65)</f>
        <v>0</v>
      </c>
      <c r="H32" s="120">
        <f t="shared" si="1"/>
        <v>0</v>
      </c>
      <c r="I32" s="68" t="s">
        <v>33</v>
      </c>
      <c r="J32" s="142"/>
    </row>
    <row r="33" spans="2:10" s="52" customFormat="1" ht="15" x14ac:dyDescent="0.25">
      <c r="B33" s="113" t="s">
        <v>1785</v>
      </c>
      <c r="C33" s="104" t="s">
        <v>47</v>
      </c>
      <c r="D33" s="73" t="s">
        <v>205</v>
      </c>
      <c r="E33" s="67" t="str">
        <f>VLOOKUP(D33,'SSS (Task Order Based)'!$A$3:$D$237,4,FALSE)</f>
        <v>percentage of related activities per Task Order</v>
      </c>
      <c r="F33" s="116">
        <f>VLOOKUP(D33,'SSS (Task Order Based)'!$A$3:$G$237,7,FALSE)</f>
        <v>0</v>
      </c>
      <c r="G33" s="121">
        <f>SUM(H40:H50)+SUM(H64:H65)</f>
        <v>0</v>
      </c>
      <c r="H33" s="120">
        <f t="shared" si="1"/>
        <v>0</v>
      </c>
      <c r="I33" s="68" t="s">
        <v>33</v>
      </c>
      <c r="J33" s="71"/>
    </row>
    <row r="34" spans="2:10" s="52" customFormat="1" ht="15" x14ac:dyDescent="0.25">
      <c r="B34" s="113" t="s">
        <v>1786</v>
      </c>
      <c r="C34" s="104" t="s">
        <v>48</v>
      </c>
      <c r="D34" s="73" t="s">
        <v>206</v>
      </c>
      <c r="E34" s="67" t="str">
        <f>VLOOKUP(D34,'SSS (Task Order Based)'!$A$3:$D$237,4,FALSE)</f>
        <v>percentage of related activities per Task Order</v>
      </c>
      <c r="F34" s="116">
        <f>VLOOKUP(D34,'SSS (Task Order Based)'!$A$3:$G$237,7,FALSE)</f>
        <v>0</v>
      </c>
      <c r="G34" s="121">
        <f>SUM(H40:H50)+SUM(H64:H65)</f>
        <v>0</v>
      </c>
      <c r="H34" s="120">
        <f t="shared" si="1"/>
        <v>0</v>
      </c>
      <c r="I34" s="68" t="s">
        <v>33</v>
      </c>
      <c r="J34" s="142"/>
    </row>
    <row r="35" spans="2:10" s="52" customFormat="1" ht="15" x14ac:dyDescent="0.25">
      <c r="B35" s="113" t="s">
        <v>1787</v>
      </c>
      <c r="C35" s="104" t="s">
        <v>49</v>
      </c>
      <c r="D35" s="73" t="s">
        <v>207</v>
      </c>
      <c r="E35" s="67" t="str">
        <f>VLOOKUP(D35,'SSS (Task Order Based)'!$A$3:$D$237,4,FALSE)</f>
        <v>percentage of related activities per Task Order</v>
      </c>
      <c r="F35" s="116">
        <f>VLOOKUP(D35,'SSS (Task Order Based)'!$A$3:$G$237,7,FALSE)</f>
        <v>0</v>
      </c>
      <c r="G35" s="121">
        <f>SUM(H40:H50)+SUM(H64:H65)</f>
        <v>0</v>
      </c>
      <c r="H35" s="120">
        <f t="shared" si="1"/>
        <v>0</v>
      </c>
      <c r="I35" s="68" t="s">
        <v>33</v>
      </c>
      <c r="J35" s="142"/>
    </row>
    <row r="36" spans="2:10" s="52" customFormat="1" ht="15" x14ac:dyDescent="0.25">
      <c r="B36" s="113" t="s">
        <v>1788</v>
      </c>
      <c r="C36" s="104" t="s">
        <v>51</v>
      </c>
      <c r="D36" s="73" t="s">
        <v>208</v>
      </c>
      <c r="E36" s="67" t="str">
        <f>VLOOKUP(D36,'SSS (Task Order Based)'!$A$3:$D$237,4,FALSE)</f>
        <v>percentage of related activities per Task Order</v>
      </c>
      <c r="F36" s="116">
        <f>VLOOKUP(D36,'SSS (Task Order Based)'!$A$3:$G$237,7,FALSE)</f>
        <v>0</v>
      </c>
      <c r="G36" s="121">
        <f>SUM(H40:H50)+SUM(H64:H65)</f>
        <v>0</v>
      </c>
      <c r="H36" s="120">
        <f t="shared" si="1"/>
        <v>0</v>
      </c>
      <c r="I36" s="68" t="s">
        <v>33</v>
      </c>
      <c r="J36" s="71"/>
    </row>
    <row r="37" spans="2:10" s="52" customFormat="1" ht="15" x14ac:dyDescent="0.25">
      <c r="B37" s="113" t="s">
        <v>1789</v>
      </c>
      <c r="C37" s="104" t="s">
        <v>50</v>
      </c>
      <c r="D37" s="73" t="s">
        <v>209</v>
      </c>
      <c r="E37" s="67" t="str">
        <f>VLOOKUP(D37,'SSS (Task Order Based)'!$A$3:$D$237,4,FALSE)</f>
        <v>percentage of related activities per Task Order</v>
      </c>
      <c r="F37" s="116">
        <f>VLOOKUP(D37,'SSS (Task Order Based)'!$A$3:$G$237,7,FALSE)</f>
        <v>0</v>
      </c>
      <c r="G37" s="121">
        <f>SUM(H40:H50)+SUM(H64:H65)</f>
        <v>0</v>
      </c>
      <c r="H37" s="120">
        <f t="shared" si="1"/>
        <v>0</v>
      </c>
      <c r="I37" s="68" t="s">
        <v>33</v>
      </c>
      <c r="J37" s="71"/>
    </row>
    <row r="38" spans="2:10" s="52" customFormat="1" ht="15" x14ac:dyDescent="0.25">
      <c r="B38" s="113" t="s">
        <v>1790</v>
      </c>
      <c r="C38" s="104" t="s">
        <v>52</v>
      </c>
      <c r="D38" s="73" t="s">
        <v>210</v>
      </c>
      <c r="E38" s="67" t="str">
        <f>VLOOKUP(D38,'SSS (Task Order Based)'!$A$3:$D$237,4,FALSE)</f>
        <v>percentage of related activities per Task Order</v>
      </c>
      <c r="F38" s="116">
        <f>VLOOKUP(D38,'SSS (Task Order Based)'!$A$3:$G$237,7,FALSE)</f>
        <v>0</v>
      </c>
      <c r="G38" s="121">
        <f>SUM(H40:H50)+SUM(H64:H65)</f>
        <v>0</v>
      </c>
      <c r="H38" s="120">
        <f t="shared" si="1"/>
        <v>0</v>
      </c>
      <c r="I38" s="68" t="s">
        <v>33</v>
      </c>
      <c r="J38" s="71"/>
    </row>
    <row r="39" spans="2:10" s="52" customFormat="1" ht="15" x14ac:dyDescent="0.25">
      <c r="B39" s="112" t="s">
        <v>1783</v>
      </c>
      <c r="C39" s="65" t="s">
        <v>114</v>
      </c>
      <c r="D39" s="73" t="s">
        <v>211</v>
      </c>
      <c r="E39" s="67"/>
      <c r="F39" s="67"/>
      <c r="G39" s="121"/>
      <c r="H39" s="120"/>
      <c r="I39" s="68"/>
      <c r="J39" s="142"/>
    </row>
    <row r="40" spans="2:10" s="52" customFormat="1" ht="15" x14ac:dyDescent="0.25">
      <c r="B40" s="113" t="s">
        <v>1791</v>
      </c>
      <c r="C40" s="105" t="s">
        <v>174</v>
      </c>
      <c r="D40" s="73" t="s">
        <v>212</v>
      </c>
      <c r="E40" s="67" t="str">
        <f>VLOOKUP(D40,'SSS (Task Order Based)'!$A$3:$D$237,4,FALSE)</f>
        <v xml:space="preserve">Per license type (breakdown should be provided in a separate tab) </v>
      </c>
      <c r="F40" s="67">
        <v>1</v>
      </c>
      <c r="G40" s="121">
        <f>VLOOKUP(D40,'SSS (Task Order Based)'!$A$3:$G$237,6,FALSE)</f>
        <v>0</v>
      </c>
      <c r="H40" s="120">
        <f t="shared" ref="H40:H41" si="2">F40*G40</f>
        <v>0</v>
      </c>
      <c r="I40" s="68" t="s">
        <v>33</v>
      </c>
      <c r="J40" s="71"/>
    </row>
    <row r="41" spans="2:10" s="52" customFormat="1" ht="15" x14ac:dyDescent="0.25">
      <c r="B41" s="113" t="s">
        <v>1792</v>
      </c>
      <c r="C41" s="105" t="s">
        <v>173</v>
      </c>
      <c r="D41" s="73" t="s">
        <v>213</v>
      </c>
      <c r="E41" s="67" t="str">
        <f>VLOOKUP(D41,'SSS (Task Order Based)'!$A$3:$D$237,4,FALSE)</f>
        <v xml:space="preserve">Per license type (breakdown should be provided in a separate tab) </v>
      </c>
      <c r="F41" s="67">
        <v>1</v>
      </c>
      <c r="G41" s="121">
        <f>VLOOKUP(D41,'SSS (Task Order Based)'!$A$3:$G$237,6,FALSE)</f>
        <v>0</v>
      </c>
      <c r="H41" s="120">
        <f t="shared" si="2"/>
        <v>0</v>
      </c>
      <c r="I41" s="68" t="s">
        <v>33</v>
      </c>
      <c r="J41" s="71"/>
    </row>
    <row r="42" spans="2:10" s="52" customFormat="1" ht="15" x14ac:dyDescent="0.25">
      <c r="B42" s="113" t="s">
        <v>1793</v>
      </c>
      <c r="C42" s="105" t="s">
        <v>171</v>
      </c>
      <c r="D42" s="73" t="s">
        <v>214</v>
      </c>
      <c r="E42" s="67" t="str">
        <f>VLOOKUP(D42,'SSS (Task Order Based)'!$A$3:$D$237,4,FALSE)</f>
        <v xml:space="preserve">Per license type (breakdown should be provided in a separate tab) </v>
      </c>
      <c r="F42" s="67">
        <v>1</v>
      </c>
      <c r="G42" s="121">
        <f>VLOOKUP(D42,'SSS (Task Order Based)'!$A$3:$G$237,6,FALSE)</f>
        <v>0</v>
      </c>
      <c r="H42" s="120">
        <f t="shared" si="1"/>
        <v>0</v>
      </c>
      <c r="I42" s="68" t="s">
        <v>33</v>
      </c>
      <c r="J42" s="71"/>
    </row>
    <row r="43" spans="2:10" s="52" customFormat="1" ht="15" x14ac:dyDescent="0.25">
      <c r="B43" s="113" t="s">
        <v>1794</v>
      </c>
      <c r="C43" s="105" t="s">
        <v>172</v>
      </c>
      <c r="D43" s="73" t="s">
        <v>215</v>
      </c>
      <c r="E43" s="67" t="str">
        <f>VLOOKUP(D43,'SSS (Task Order Based)'!$A$3:$D$237,4,FALSE)</f>
        <v xml:space="preserve">Per license type (breakdown should be provided in a separate tab) </v>
      </c>
      <c r="F43" s="67">
        <v>1</v>
      </c>
      <c r="G43" s="121">
        <f>VLOOKUP(D43,'SSS (Task Order Based)'!$A$3:$G$237,6,FALSE)</f>
        <v>0</v>
      </c>
      <c r="H43" s="120">
        <f t="shared" si="1"/>
        <v>0</v>
      </c>
      <c r="I43" s="68" t="s">
        <v>33</v>
      </c>
      <c r="J43" s="71"/>
    </row>
    <row r="44" spans="2:10" s="52" customFormat="1" ht="15" x14ac:dyDescent="0.25">
      <c r="B44" s="113" t="s">
        <v>1795</v>
      </c>
      <c r="C44" s="104" t="s">
        <v>1222</v>
      </c>
      <c r="D44" s="73" t="s">
        <v>216</v>
      </c>
      <c r="E44" s="67" t="str">
        <f>VLOOKUP(D44,'SSS (Task Order Based)'!$A$3:$D$237,4,FALSE)</f>
        <v>percentage of related activities per Task Order</v>
      </c>
      <c r="F44" s="116">
        <f>VLOOKUP(D44,'SSS (Task Order Based)'!$A$3:$G$237,7,FALSE)</f>
        <v>0</v>
      </c>
      <c r="G44" s="121">
        <f>SUM(H40:H43)</f>
        <v>0</v>
      </c>
      <c r="H44" s="120">
        <f t="shared" si="1"/>
        <v>0</v>
      </c>
      <c r="I44" s="68" t="s">
        <v>33</v>
      </c>
      <c r="J44" s="93"/>
    </row>
    <row r="45" spans="2:10" s="52" customFormat="1" ht="15" x14ac:dyDescent="0.25">
      <c r="B45" s="113" t="s">
        <v>1796</v>
      </c>
      <c r="C45" s="104" t="s">
        <v>39</v>
      </c>
      <c r="D45" s="73" t="s">
        <v>217</v>
      </c>
      <c r="E45" s="67" t="str">
        <f>VLOOKUP(D45,'SSS (Task Order Based)'!$A$3:$D$237,4,FALSE)</f>
        <v>percentage of related activities per Task Order</v>
      </c>
      <c r="F45" s="116">
        <f>VLOOKUP(D45,'SSS (Task Order Based)'!$A$3:$G$237,7,FALSE)</f>
        <v>0</v>
      </c>
      <c r="G45" s="121">
        <f>SUM(H40:H43)</f>
        <v>0</v>
      </c>
      <c r="H45" s="120">
        <f t="shared" si="1"/>
        <v>0</v>
      </c>
      <c r="I45" s="68" t="s">
        <v>33</v>
      </c>
      <c r="J45" s="93"/>
    </row>
    <row r="46" spans="2:10" s="52" customFormat="1" ht="15" x14ac:dyDescent="0.25">
      <c r="B46" s="112" t="s">
        <v>1797</v>
      </c>
      <c r="C46" s="65" t="s">
        <v>1031</v>
      </c>
      <c r="D46" s="73" t="s">
        <v>218</v>
      </c>
      <c r="E46" s="67"/>
      <c r="F46" s="67"/>
      <c r="G46" s="121"/>
      <c r="H46" s="120"/>
      <c r="I46" s="68"/>
      <c r="J46" s="142"/>
    </row>
    <row r="47" spans="2:10" s="52" customFormat="1" ht="15" x14ac:dyDescent="0.25">
      <c r="B47" s="113" t="s">
        <v>1798</v>
      </c>
      <c r="C47" s="104" t="s">
        <v>1030</v>
      </c>
      <c r="D47" s="73" t="s">
        <v>1036</v>
      </c>
      <c r="E47" s="67" t="str">
        <f>VLOOKUP(D47,'SSS (Task Order Based)'!$A$3:$D$237,4,FALSE)</f>
        <v>per SRS requirement</v>
      </c>
      <c r="F47" s="153">
        <v>40</v>
      </c>
      <c r="G47" s="121">
        <f>VLOOKUP(D47,'SSS (Task Order Based)'!$A$3:$G$237,6,FALSE)</f>
        <v>0</v>
      </c>
      <c r="H47" s="120">
        <f t="shared" si="1"/>
        <v>0</v>
      </c>
      <c r="I47" s="68" t="s">
        <v>33</v>
      </c>
      <c r="J47" s="93"/>
    </row>
    <row r="48" spans="2:10" s="52" customFormat="1" ht="15" x14ac:dyDescent="0.25">
      <c r="B48" s="113" t="s">
        <v>1799</v>
      </c>
      <c r="C48" s="104" t="s">
        <v>1032</v>
      </c>
      <c r="D48" s="73" t="s">
        <v>1037</v>
      </c>
      <c r="E48" s="67" t="str">
        <f>VLOOKUP(D48,'SSS (Task Order Based)'!$A$3:$D$237,4,FALSE)</f>
        <v>per SRS requirement</v>
      </c>
      <c r="F48" s="153">
        <v>113</v>
      </c>
      <c r="G48" s="121">
        <f>VLOOKUP(D48,'SSS (Task Order Based)'!$A$3:$G$237,6,FALSE)</f>
        <v>0</v>
      </c>
      <c r="H48" s="120">
        <f t="shared" si="1"/>
        <v>0</v>
      </c>
      <c r="I48" s="68" t="s">
        <v>33</v>
      </c>
      <c r="J48" s="93"/>
    </row>
    <row r="49" spans="2:10" s="52" customFormat="1" ht="15" x14ac:dyDescent="0.25">
      <c r="B49" s="113" t="s">
        <v>1800</v>
      </c>
      <c r="C49" s="104" t="s">
        <v>1033</v>
      </c>
      <c r="D49" s="73" t="s">
        <v>1038</v>
      </c>
      <c r="E49" s="67" t="str">
        <f>VLOOKUP(D49,'SSS (Task Order Based)'!$A$3:$D$237,4,FALSE)</f>
        <v>per SRS requirement</v>
      </c>
      <c r="F49" s="153">
        <v>83</v>
      </c>
      <c r="G49" s="121">
        <f>VLOOKUP(D49,'SSS (Task Order Based)'!$A$3:$G$237,6,FALSE)</f>
        <v>0</v>
      </c>
      <c r="H49" s="120">
        <f t="shared" si="1"/>
        <v>0</v>
      </c>
      <c r="I49" s="68" t="s">
        <v>33</v>
      </c>
      <c r="J49" s="93"/>
    </row>
    <row r="50" spans="2:10" s="52" customFormat="1" ht="15" x14ac:dyDescent="0.25">
      <c r="B50" s="113" t="s">
        <v>1801</v>
      </c>
      <c r="C50" s="104" t="s">
        <v>1034</v>
      </c>
      <c r="D50" s="73" t="s">
        <v>1039</v>
      </c>
      <c r="E50" s="67" t="str">
        <f>VLOOKUP(D50,'SSS (Task Order Based)'!$A$3:$D$237,4,FALSE)</f>
        <v>per SRS requirement</v>
      </c>
      <c r="F50" s="153">
        <v>15</v>
      </c>
      <c r="G50" s="121">
        <f>VLOOKUP(D50,'SSS (Task Order Based)'!$A$3:$G$237,6,FALSE)</f>
        <v>0</v>
      </c>
      <c r="H50" s="120">
        <f t="shared" si="1"/>
        <v>0</v>
      </c>
      <c r="I50" s="68" t="s">
        <v>33</v>
      </c>
      <c r="J50" s="93"/>
    </row>
    <row r="51" spans="2:10" s="52" customFormat="1" ht="15" x14ac:dyDescent="0.25">
      <c r="B51" s="112" t="s">
        <v>1802</v>
      </c>
      <c r="C51" s="65" t="s">
        <v>44</v>
      </c>
      <c r="D51" s="73" t="s">
        <v>1040</v>
      </c>
      <c r="E51" s="67"/>
      <c r="F51" s="67"/>
      <c r="G51" s="121"/>
      <c r="H51" s="120"/>
      <c r="I51" s="68"/>
      <c r="J51" s="93"/>
    </row>
    <row r="52" spans="2:10" s="52" customFormat="1" ht="15" x14ac:dyDescent="0.25">
      <c r="B52" s="113" t="s">
        <v>1803</v>
      </c>
      <c r="C52" s="104" t="s">
        <v>75</v>
      </c>
      <c r="D52" s="73" t="s">
        <v>1041</v>
      </c>
      <c r="E52" s="67" t="str">
        <f>VLOOKUP(D52,'SSS (Task Order Based)'!$A$3:$D$237,4,FALSE)</f>
        <v>percentage of related activities per Task Order</v>
      </c>
      <c r="F52" s="116">
        <f>VLOOKUP(D52,'SSS (Task Order Based)'!$A$3:$G$237,7,FALSE)</f>
        <v>0</v>
      </c>
      <c r="G52" s="121">
        <f>SUM(H40:H50)+SUM(H64:H65)</f>
        <v>0</v>
      </c>
      <c r="H52" s="120">
        <f t="shared" si="1"/>
        <v>0</v>
      </c>
      <c r="I52" s="68" t="s">
        <v>33</v>
      </c>
      <c r="J52" s="93"/>
    </row>
    <row r="53" spans="2:10" s="52" customFormat="1" ht="15" x14ac:dyDescent="0.25">
      <c r="B53" s="113" t="s">
        <v>1804</v>
      </c>
      <c r="C53" s="104" t="s">
        <v>76</v>
      </c>
      <c r="D53" s="73" t="s">
        <v>1042</v>
      </c>
      <c r="E53" s="67" t="str">
        <f>VLOOKUP(D53,'SSS (Task Order Based)'!$A$3:$D$237,4,FALSE)</f>
        <v>percentage of related activities per Task Order</v>
      </c>
      <c r="F53" s="116">
        <f>VLOOKUP(D53,'SSS (Task Order Based)'!$A$3:$G$237,7,FALSE)</f>
        <v>0</v>
      </c>
      <c r="G53" s="121">
        <f>SUM(H40:H50)+SUM(H64:H65)</f>
        <v>0</v>
      </c>
      <c r="H53" s="120">
        <f t="shared" si="1"/>
        <v>0</v>
      </c>
      <c r="I53" s="68" t="s">
        <v>33</v>
      </c>
      <c r="J53" s="93"/>
    </row>
    <row r="54" spans="2:10" s="52" customFormat="1" ht="15" x14ac:dyDescent="0.25">
      <c r="B54" s="112" t="s">
        <v>1811</v>
      </c>
      <c r="C54" s="65" t="s">
        <v>36</v>
      </c>
      <c r="D54" s="73" t="s">
        <v>219</v>
      </c>
      <c r="E54" s="67"/>
      <c r="F54" s="67"/>
      <c r="G54" s="121"/>
      <c r="H54" s="120"/>
      <c r="I54" s="68"/>
      <c r="J54" s="93"/>
    </row>
    <row r="55" spans="2:10" s="52" customFormat="1" ht="15" x14ac:dyDescent="0.25">
      <c r="B55" s="113" t="s">
        <v>1805</v>
      </c>
      <c r="C55" s="104" t="s">
        <v>73</v>
      </c>
      <c r="D55" s="73" t="s">
        <v>1028</v>
      </c>
      <c r="E55" s="67" t="str">
        <f>VLOOKUP(D55,'SSS (Task Order Based)'!$A$3:$D$237,4,FALSE)</f>
        <v>percentage of related activities per Task Order</v>
      </c>
      <c r="F55" s="116">
        <f>VLOOKUP(D55,'SSS (Task Order Based)'!$A$3:$G$237,7,FALSE)</f>
        <v>0</v>
      </c>
      <c r="G55" s="121">
        <f>SUM(H40:H50)+SUM(H64:H65)</f>
        <v>0</v>
      </c>
      <c r="H55" s="120">
        <f t="shared" si="1"/>
        <v>0</v>
      </c>
      <c r="I55" s="68" t="s">
        <v>33</v>
      </c>
      <c r="J55" s="93"/>
    </row>
    <row r="56" spans="2:10" s="52" customFormat="1" ht="15" x14ac:dyDescent="0.25">
      <c r="B56" s="113" t="s">
        <v>1806</v>
      </c>
      <c r="C56" s="104" t="s">
        <v>74</v>
      </c>
      <c r="D56" s="73" t="s">
        <v>1029</v>
      </c>
      <c r="E56" s="67" t="str">
        <f>VLOOKUP(D56,'SSS (Task Order Based)'!$A$3:$D$237,4,FALSE)</f>
        <v>percentage of related activities per Task Order</v>
      </c>
      <c r="F56" s="116">
        <f>VLOOKUP(D56,'SSS (Task Order Based)'!$A$3:$G$237,7,FALSE)</f>
        <v>0</v>
      </c>
      <c r="G56" s="121">
        <f>SUM(H40:H50)+SUM(H64:H65)</f>
        <v>0</v>
      </c>
      <c r="H56" s="120">
        <f t="shared" si="1"/>
        <v>0</v>
      </c>
      <c r="I56" s="68" t="s">
        <v>33</v>
      </c>
      <c r="J56" s="93"/>
    </row>
    <row r="57" spans="2:10" s="52" customFormat="1" ht="15" x14ac:dyDescent="0.25">
      <c r="B57" s="112" t="s">
        <v>1812</v>
      </c>
      <c r="C57" s="65" t="s">
        <v>67</v>
      </c>
      <c r="D57" s="73" t="s">
        <v>1043</v>
      </c>
      <c r="E57" s="67"/>
      <c r="F57" s="67"/>
      <c r="G57" s="121"/>
      <c r="H57" s="120"/>
      <c r="I57" s="68"/>
      <c r="J57" s="93"/>
    </row>
    <row r="58" spans="2:10" s="52" customFormat="1" ht="15" x14ac:dyDescent="0.25">
      <c r="B58" s="113" t="s">
        <v>1807</v>
      </c>
      <c r="C58" s="104" t="s">
        <v>1214</v>
      </c>
      <c r="D58" s="73" t="s">
        <v>1044</v>
      </c>
      <c r="E58" s="67" t="str">
        <f>VLOOKUP(D58,'SSS (Task Order Based)'!$A$3:$D$237,4,FALSE)</f>
        <v>percentage of related activities per Task Order</v>
      </c>
      <c r="F58" s="116">
        <f>VLOOKUP(D58,'SSS (Task Order Based)'!$A$3:$G$237,7,FALSE)</f>
        <v>0</v>
      </c>
      <c r="G58" s="121">
        <f>SUM(H40:H50)+SUM(H64:H65)</f>
        <v>0</v>
      </c>
      <c r="H58" s="120">
        <f t="shared" si="1"/>
        <v>0</v>
      </c>
      <c r="I58" s="68" t="s">
        <v>33</v>
      </c>
      <c r="J58" s="93"/>
    </row>
    <row r="59" spans="2:10" s="52" customFormat="1" ht="15" x14ac:dyDescent="0.25">
      <c r="B59" s="113" t="s">
        <v>1808</v>
      </c>
      <c r="C59" s="104" t="s">
        <v>1215</v>
      </c>
      <c r="D59" s="73" t="s">
        <v>1045</v>
      </c>
      <c r="E59" s="67" t="str">
        <f>VLOOKUP(D59,'SSS (Task Order Based)'!$A$3:$D$237,4,FALSE)</f>
        <v>percentage of related activities per Task Order</v>
      </c>
      <c r="F59" s="116">
        <f>VLOOKUP(D59,'SSS (Task Order Based)'!$A$3:$G$237,7,FALSE)</f>
        <v>0</v>
      </c>
      <c r="G59" s="121">
        <f>SUM(H40:H50)+SUM(H64:H65)</f>
        <v>0</v>
      </c>
      <c r="H59" s="120">
        <f t="shared" si="1"/>
        <v>0</v>
      </c>
      <c r="I59" s="68" t="s">
        <v>33</v>
      </c>
      <c r="J59" s="93"/>
    </row>
    <row r="60" spans="2:10" s="52" customFormat="1" ht="15" x14ac:dyDescent="0.25">
      <c r="B60" s="112" t="s">
        <v>1813</v>
      </c>
      <c r="C60" s="65" t="s">
        <v>117</v>
      </c>
      <c r="D60" s="73" t="s">
        <v>1046</v>
      </c>
      <c r="E60" s="67"/>
      <c r="F60" s="67"/>
      <c r="G60" s="121"/>
      <c r="H60" s="120"/>
      <c r="I60" s="68"/>
      <c r="J60" s="93"/>
    </row>
    <row r="61" spans="2:10" s="52" customFormat="1" ht="15" x14ac:dyDescent="0.25">
      <c r="B61" s="113" t="s">
        <v>1809</v>
      </c>
      <c r="C61" s="104" t="s">
        <v>86</v>
      </c>
      <c r="D61" s="73" t="s">
        <v>1047</v>
      </c>
      <c r="E61" s="67" t="str">
        <f>VLOOKUP(D61,'SSS (Task Order Based)'!$A$3:$D$237,4,FALSE)</f>
        <v>percentage of related activities per Task Order</v>
      </c>
      <c r="F61" s="116">
        <f>VLOOKUP(D61,'SSS (Task Order Based)'!$A$3:$G$237,7,FALSE)</f>
        <v>0</v>
      </c>
      <c r="G61" s="121">
        <f>SUM(H40:H50)+SUM(H64:H65)</f>
        <v>0</v>
      </c>
      <c r="H61" s="120">
        <f t="shared" si="1"/>
        <v>0</v>
      </c>
      <c r="I61" s="68" t="s">
        <v>33</v>
      </c>
      <c r="J61" s="93"/>
    </row>
    <row r="62" spans="2:10" s="52" customFormat="1" ht="15" x14ac:dyDescent="0.25">
      <c r="B62" s="113" t="s">
        <v>1810</v>
      </c>
      <c r="C62" s="104" t="s">
        <v>87</v>
      </c>
      <c r="D62" s="73" t="s">
        <v>1048</v>
      </c>
      <c r="E62" s="67" t="str">
        <f>VLOOKUP(D62,'SSS (Task Order Based)'!$A$3:$D$237,4,FALSE)</f>
        <v>percentage of related activities per Task Order</v>
      </c>
      <c r="F62" s="116">
        <f>VLOOKUP(D62,'SSS (Task Order Based)'!$A$3:$G$237,7,FALSE)</f>
        <v>0</v>
      </c>
      <c r="G62" s="121">
        <f>SUM(H40:H50)+SUM(H64:H65)</f>
        <v>0</v>
      </c>
      <c r="H62" s="120">
        <f t="shared" si="1"/>
        <v>0</v>
      </c>
      <c r="I62" s="68" t="s">
        <v>33</v>
      </c>
      <c r="J62" s="71"/>
    </row>
    <row r="63" spans="2:10" s="52" customFormat="1" ht="15" x14ac:dyDescent="0.25">
      <c r="B63" s="112" t="s">
        <v>1814</v>
      </c>
      <c r="C63" s="65" t="s">
        <v>110</v>
      </c>
      <c r="D63" s="73" t="s">
        <v>223</v>
      </c>
      <c r="E63" s="67"/>
      <c r="F63" s="67"/>
      <c r="G63" s="121"/>
      <c r="H63" s="120"/>
      <c r="I63" s="68"/>
      <c r="J63" s="71"/>
    </row>
    <row r="64" spans="2:10" s="52" customFormat="1" ht="15" x14ac:dyDescent="0.25">
      <c r="B64" s="113" t="s">
        <v>1815</v>
      </c>
      <c r="C64" s="104" t="s">
        <v>83</v>
      </c>
      <c r="D64" s="73" t="s">
        <v>224</v>
      </c>
      <c r="E64" s="67" t="str">
        <f>VLOOKUP(D64,'SSS (Task Order Based)'!$A$3:$D$237,4,FALSE)</f>
        <v>Lot per course</v>
      </c>
      <c r="F64" s="67">
        <v>1</v>
      </c>
      <c r="G64" s="121">
        <f>VLOOKUP(D64,'SSS (Task Order Based)'!$A$3:$G$237,6,FALSE)</f>
        <v>0</v>
      </c>
      <c r="H64" s="120">
        <f t="shared" si="1"/>
        <v>0</v>
      </c>
      <c r="I64" s="68" t="s">
        <v>33</v>
      </c>
      <c r="J64" s="71"/>
    </row>
    <row r="65" spans="2:11" s="52" customFormat="1" ht="15" x14ac:dyDescent="0.25">
      <c r="B65" s="113" t="s">
        <v>1816</v>
      </c>
      <c r="C65" s="104" t="s">
        <v>32</v>
      </c>
      <c r="D65" s="73" t="s">
        <v>225</v>
      </c>
      <c r="E65" s="67" t="str">
        <f>VLOOKUP(D65,'SSS (Task Order Based)'!$A$3:$D$237,4,FALSE)</f>
        <v>Lot per course</v>
      </c>
      <c r="F65" s="67">
        <v>1</v>
      </c>
      <c r="G65" s="121">
        <f>VLOOKUP(D65,'SSS (Task Order Based)'!$A$3:$G$237,6,FALSE)</f>
        <v>0</v>
      </c>
      <c r="H65" s="120">
        <f t="shared" si="1"/>
        <v>0</v>
      </c>
      <c r="I65" s="68" t="s">
        <v>33</v>
      </c>
      <c r="J65" s="71"/>
    </row>
    <row r="66" spans="2:11" s="52" customFormat="1" ht="15" x14ac:dyDescent="0.25">
      <c r="B66" s="112" t="s">
        <v>2201</v>
      </c>
      <c r="C66" s="65" t="s">
        <v>113</v>
      </c>
      <c r="D66" s="73" t="s">
        <v>249</v>
      </c>
      <c r="E66" s="73" t="str">
        <f>VLOOKUP(D66,'SSS (Task Order Based)'!$A$3:$D$237,4,FALSE)</f>
        <v>percentage of related activities per Task Order</v>
      </c>
      <c r="F66" s="116">
        <f>VLOOKUP(D66,'SSS (Task Order Based)'!$A$3:$G$237,7,FALSE)</f>
        <v>0</v>
      </c>
      <c r="G66" s="121">
        <f>SUM(H67:H68)</f>
        <v>0</v>
      </c>
      <c r="H66" s="106">
        <f>F66*G66</f>
        <v>0</v>
      </c>
      <c r="I66" s="68" t="s">
        <v>33</v>
      </c>
      <c r="J66" s="68"/>
    </row>
    <row r="67" spans="2:11" s="52" customFormat="1" ht="15" x14ac:dyDescent="0.25">
      <c r="B67" s="112" t="s">
        <v>2202</v>
      </c>
      <c r="C67" s="65" t="s">
        <v>1083</v>
      </c>
      <c r="D67" s="73" t="s">
        <v>250</v>
      </c>
      <c r="E67" s="67" t="s">
        <v>1210</v>
      </c>
      <c r="F67" s="67">
        <v>300</v>
      </c>
      <c r="G67" s="117">
        <f>IF(COUNTIF('SSS (Task Order Based)'!$F$125:$F$142,"")=18,0,AVERAGEIF('SSS (Task Order Based)'!$F$125:$F$142,"&gt;0"))</f>
        <v>0</v>
      </c>
      <c r="H67" s="106">
        <f>F67*G67</f>
        <v>0</v>
      </c>
      <c r="I67" s="68" t="s">
        <v>33</v>
      </c>
      <c r="J67" s="68"/>
    </row>
    <row r="68" spans="2:11" s="52" customFormat="1" ht="15" x14ac:dyDescent="0.25">
      <c r="B68" s="112" t="s">
        <v>2203</v>
      </c>
      <c r="C68" s="65" t="s">
        <v>1084</v>
      </c>
      <c r="D68" s="73" t="s">
        <v>264</v>
      </c>
      <c r="E68" s="67" t="s">
        <v>1210</v>
      </c>
      <c r="F68" s="67">
        <v>30</v>
      </c>
      <c r="G68" s="117">
        <f>IF(COUNTIF('SSS (Task Order Based)'!$F$144:$F$161,"")=18,0,AVERAGEIF('SSS (Task Order Based)'!$F$144:$F$161,"&gt;0"))</f>
        <v>0</v>
      </c>
      <c r="H68" s="106">
        <f>F68*G68</f>
        <v>0</v>
      </c>
      <c r="I68" s="68" t="s">
        <v>33</v>
      </c>
      <c r="J68" s="68"/>
    </row>
    <row r="69" spans="2:11" s="88" customFormat="1" ht="15" customHeight="1" x14ac:dyDescent="0.25">
      <c r="B69" s="114" t="s">
        <v>2178</v>
      </c>
      <c r="C69" s="40"/>
      <c r="D69" s="89"/>
      <c r="E69" s="40"/>
      <c r="F69" s="90"/>
      <c r="G69" s="91"/>
      <c r="H69" s="95">
        <f>SUBTOTAL(9,H30:H68)</f>
        <v>0</v>
      </c>
      <c r="I69" s="40"/>
      <c r="J69" s="92"/>
      <c r="K69" s="52"/>
    </row>
    <row r="70" spans="2:11" s="88" customFormat="1" ht="2.25" customHeight="1" x14ac:dyDescent="0.25">
      <c r="B70" s="114"/>
      <c r="C70" s="40"/>
      <c r="D70" s="89"/>
      <c r="E70" s="40"/>
      <c r="F70" s="90"/>
      <c r="G70" s="91"/>
      <c r="H70" s="95"/>
      <c r="I70" s="40"/>
      <c r="J70" s="92"/>
      <c r="K70" s="52"/>
    </row>
    <row r="71" spans="2:11" s="99" customFormat="1" ht="15" x14ac:dyDescent="0.25">
      <c r="B71" s="111" t="s">
        <v>1209</v>
      </c>
      <c r="C71" s="85" t="s">
        <v>2179</v>
      </c>
      <c r="D71" s="83"/>
      <c r="E71" s="86"/>
      <c r="F71" s="87"/>
      <c r="G71" s="100"/>
      <c r="H71" s="101" t="s">
        <v>27</v>
      </c>
      <c r="I71" s="101" t="s">
        <v>27</v>
      </c>
      <c r="J71" s="102"/>
    </row>
    <row r="72" spans="2:11" s="96" customFormat="1" ht="15" x14ac:dyDescent="0.25">
      <c r="B72" s="112" t="s">
        <v>1817</v>
      </c>
      <c r="C72" s="65" t="s">
        <v>113</v>
      </c>
      <c r="D72" s="73" t="s">
        <v>202</v>
      </c>
      <c r="E72" s="67" t="str">
        <f>VLOOKUP(D72,'SSS (Task Order Based)'!$A$3:$D$237,4,FALSE)</f>
        <v>percentage of related activities per Task Order</v>
      </c>
      <c r="F72" s="116">
        <f>VLOOKUP(D72,'SSS (Task Order Based)'!$A$3:$G$237,7,FALSE)</f>
        <v>0</v>
      </c>
      <c r="G72" s="121">
        <f>SUM(H82:H85)+SUM(H99:H109)</f>
        <v>0</v>
      </c>
      <c r="H72" s="120">
        <f t="shared" ref="H72:H112" si="3">F72*G72</f>
        <v>0</v>
      </c>
      <c r="I72" s="68" t="s">
        <v>33</v>
      </c>
      <c r="J72" s="64"/>
    </row>
    <row r="73" spans="2:11" s="52" customFormat="1" ht="15" x14ac:dyDescent="0.25">
      <c r="B73" s="112" t="s">
        <v>1818</v>
      </c>
      <c r="C73" s="65" t="s">
        <v>68</v>
      </c>
      <c r="D73" s="73" t="s">
        <v>203</v>
      </c>
      <c r="E73" s="67"/>
      <c r="F73" s="116"/>
      <c r="G73" s="121"/>
      <c r="H73" s="120"/>
      <c r="I73" s="68"/>
      <c r="J73" s="71"/>
    </row>
    <row r="74" spans="2:11" s="52" customFormat="1" ht="15" x14ac:dyDescent="0.25">
      <c r="B74" s="113" t="s">
        <v>1830</v>
      </c>
      <c r="C74" s="104" t="s">
        <v>46</v>
      </c>
      <c r="D74" s="73" t="s">
        <v>204</v>
      </c>
      <c r="E74" s="67" t="str">
        <f>VLOOKUP(D74,'SSS (Task Order Based)'!$A$3:$D$237,4,FALSE)</f>
        <v>percentage of related activities per Task Order</v>
      </c>
      <c r="F74" s="116">
        <f>VLOOKUP(D74,'SSS (Task Order Based)'!$A$3:$G$237,7,FALSE)</f>
        <v>0</v>
      </c>
      <c r="G74" s="121">
        <f>SUM(H82:H85)+SUM(H99:H109)</f>
        <v>0</v>
      </c>
      <c r="H74" s="120">
        <f t="shared" si="3"/>
        <v>0</v>
      </c>
      <c r="I74" s="68" t="s">
        <v>33</v>
      </c>
      <c r="J74" s="71"/>
    </row>
    <row r="75" spans="2:11" s="52" customFormat="1" ht="15" x14ac:dyDescent="0.25">
      <c r="B75" s="113" t="s">
        <v>1831</v>
      </c>
      <c r="C75" s="104" t="s">
        <v>47</v>
      </c>
      <c r="D75" s="73" t="s">
        <v>205</v>
      </c>
      <c r="E75" s="67" t="str">
        <f>VLOOKUP(D75,'SSS (Task Order Based)'!$A$3:$D$237,4,FALSE)</f>
        <v>percentage of related activities per Task Order</v>
      </c>
      <c r="F75" s="116">
        <f>VLOOKUP(D75,'SSS (Task Order Based)'!$A$3:$G$237,7,FALSE)</f>
        <v>0</v>
      </c>
      <c r="G75" s="121">
        <f>SUM(H82:H85)+SUM(H99:H109)</f>
        <v>0</v>
      </c>
      <c r="H75" s="120">
        <f t="shared" si="3"/>
        <v>0</v>
      </c>
      <c r="I75" s="68" t="s">
        <v>33</v>
      </c>
      <c r="J75" s="71"/>
    </row>
    <row r="76" spans="2:11" s="52" customFormat="1" ht="15" x14ac:dyDescent="0.25">
      <c r="B76" s="113" t="s">
        <v>1832</v>
      </c>
      <c r="C76" s="104" t="s">
        <v>48</v>
      </c>
      <c r="D76" s="73" t="s">
        <v>206</v>
      </c>
      <c r="E76" s="67" t="str">
        <f>VLOOKUP(D76,'SSS (Task Order Based)'!$A$3:$D$237,4,FALSE)</f>
        <v>percentage of related activities per Task Order</v>
      </c>
      <c r="F76" s="116">
        <f>VLOOKUP(D76,'SSS (Task Order Based)'!$A$3:$G$237,7,FALSE)</f>
        <v>0</v>
      </c>
      <c r="G76" s="121">
        <f>SUM(H82:H85)+SUM(H99:H109)</f>
        <v>0</v>
      </c>
      <c r="H76" s="120">
        <f t="shared" si="3"/>
        <v>0</v>
      </c>
      <c r="I76" s="68" t="s">
        <v>33</v>
      </c>
      <c r="J76" s="71"/>
    </row>
    <row r="77" spans="2:11" s="52" customFormat="1" ht="15" x14ac:dyDescent="0.25">
      <c r="B77" s="113" t="s">
        <v>1833</v>
      </c>
      <c r="C77" s="104" t="s">
        <v>49</v>
      </c>
      <c r="D77" s="73" t="s">
        <v>207</v>
      </c>
      <c r="E77" s="67" t="str">
        <f>VLOOKUP(D77,'SSS (Task Order Based)'!$A$3:$D$237,4,FALSE)</f>
        <v>percentage of related activities per Task Order</v>
      </c>
      <c r="F77" s="116">
        <f>VLOOKUP(D77,'SSS (Task Order Based)'!$A$3:$G$237,7,FALSE)</f>
        <v>0</v>
      </c>
      <c r="G77" s="121">
        <f>SUM(H82:H85)+SUM(H99:H109)</f>
        <v>0</v>
      </c>
      <c r="H77" s="120">
        <f t="shared" si="3"/>
        <v>0</v>
      </c>
      <c r="I77" s="68" t="s">
        <v>33</v>
      </c>
      <c r="J77" s="71"/>
    </row>
    <row r="78" spans="2:11" s="52" customFormat="1" ht="15" x14ac:dyDescent="0.25">
      <c r="B78" s="113" t="s">
        <v>1834</v>
      </c>
      <c r="C78" s="104" t="s">
        <v>51</v>
      </c>
      <c r="D78" s="73" t="s">
        <v>208</v>
      </c>
      <c r="E78" s="67" t="str">
        <f>VLOOKUP(D78,'SSS (Task Order Based)'!$A$3:$D$237,4,FALSE)</f>
        <v>percentage of related activities per Task Order</v>
      </c>
      <c r="F78" s="116">
        <f>VLOOKUP(D78,'SSS (Task Order Based)'!$A$3:$G$237,7,FALSE)</f>
        <v>0</v>
      </c>
      <c r="G78" s="121">
        <f>SUM(H82:H85)+SUM(H99:H109)</f>
        <v>0</v>
      </c>
      <c r="H78" s="120">
        <f t="shared" si="3"/>
        <v>0</v>
      </c>
      <c r="I78" s="68" t="s">
        <v>33</v>
      </c>
      <c r="J78" s="71"/>
    </row>
    <row r="79" spans="2:11" s="52" customFormat="1" ht="15" x14ac:dyDescent="0.25">
      <c r="B79" s="113" t="s">
        <v>1835</v>
      </c>
      <c r="C79" s="104" t="s">
        <v>50</v>
      </c>
      <c r="D79" s="73" t="s">
        <v>209</v>
      </c>
      <c r="E79" s="67" t="str">
        <f>VLOOKUP(D79,'SSS (Task Order Based)'!$A$3:$D$237,4,FALSE)</f>
        <v>percentage of related activities per Task Order</v>
      </c>
      <c r="F79" s="116">
        <f>VLOOKUP(D79,'SSS (Task Order Based)'!$A$3:$G$237,7,FALSE)</f>
        <v>0</v>
      </c>
      <c r="G79" s="121">
        <f>SUM(H82:H85)+SUM(H99:H109)</f>
        <v>0</v>
      </c>
      <c r="H79" s="120">
        <f t="shared" si="3"/>
        <v>0</v>
      </c>
      <c r="I79" s="68" t="s">
        <v>33</v>
      </c>
      <c r="J79" s="71"/>
    </row>
    <row r="80" spans="2:11" s="52" customFormat="1" ht="15" x14ac:dyDescent="0.25">
      <c r="B80" s="113" t="s">
        <v>1836</v>
      </c>
      <c r="C80" s="104" t="s">
        <v>52</v>
      </c>
      <c r="D80" s="73" t="s">
        <v>210</v>
      </c>
      <c r="E80" s="67" t="str">
        <f>VLOOKUP(D80,'SSS (Task Order Based)'!$A$3:$D$237,4,FALSE)</f>
        <v>percentage of related activities per Task Order</v>
      </c>
      <c r="F80" s="116">
        <f>VLOOKUP(D80,'SSS (Task Order Based)'!$A$3:$G$237,7,FALSE)</f>
        <v>0</v>
      </c>
      <c r="G80" s="121">
        <f>SUM(H82:H85)+SUM(H99:H109)</f>
        <v>0</v>
      </c>
      <c r="H80" s="120">
        <f t="shared" si="3"/>
        <v>0</v>
      </c>
      <c r="I80" s="68" t="s">
        <v>33</v>
      </c>
      <c r="J80" s="71"/>
    </row>
    <row r="81" spans="2:10" s="52" customFormat="1" ht="15" x14ac:dyDescent="0.25">
      <c r="B81" s="112" t="s">
        <v>1819</v>
      </c>
      <c r="C81" s="65" t="s">
        <v>1031</v>
      </c>
      <c r="D81" s="73" t="s">
        <v>218</v>
      </c>
      <c r="E81" s="67"/>
      <c r="F81" s="67"/>
      <c r="G81" s="121"/>
      <c r="H81" s="120"/>
      <c r="I81" s="68"/>
      <c r="J81" s="93"/>
    </row>
    <row r="82" spans="2:10" s="52" customFormat="1" ht="15" x14ac:dyDescent="0.25">
      <c r="B82" s="113" t="s">
        <v>1849</v>
      </c>
      <c r="C82" s="104" t="s">
        <v>1030</v>
      </c>
      <c r="D82" s="73" t="s">
        <v>1036</v>
      </c>
      <c r="E82" s="67" t="str">
        <f>VLOOKUP(D82,'SSS (Task Order Based)'!$A$3:$D$237,4,FALSE)</f>
        <v>per SRS requirement</v>
      </c>
      <c r="F82" s="67">
        <v>15</v>
      </c>
      <c r="G82" s="121">
        <f>VLOOKUP(D82,'SSS (Task Order Based)'!$A$3:$G$237,6,FALSE)</f>
        <v>0</v>
      </c>
      <c r="H82" s="120">
        <f t="shared" si="3"/>
        <v>0</v>
      </c>
      <c r="I82" s="68" t="s">
        <v>33</v>
      </c>
      <c r="J82" s="93"/>
    </row>
    <row r="83" spans="2:10" s="52" customFormat="1" ht="15" x14ac:dyDescent="0.25">
      <c r="B83" s="113" t="s">
        <v>1850</v>
      </c>
      <c r="C83" s="104" t="s">
        <v>1032</v>
      </c>
      <c r="D83" s="73" t="s">
        <v>1037</v>
      </c>
      <c r="E83" s="67" t="str">
        <f>VLOOKUP(D83,'SSS (Task Order Based)'!$A$3:$D$237,4,FALSE)</f>
        <v>per SRS requirement</v>
      </c>
      <c r="F83" s="67">
        <v>47</v>
      </c>
      <c r="G83" s="121">
        <f>VLOOKUP(D83,'SSS (Task Order Based)'!$A$3:$G$237,6,FALSE)</f>
        <v>0</v>
      </c>
      <c r="H83" s="120">
        <f t="shared" si="3"/>
        <v>0</v>
      </c>
      <c r="I83" s="68" t="s">
        <v>33</v>
      </c>
      <c r="J83" s="93"/>
    </row>
    <row r="84" spans="2:10" s="52" customFormat="1" ht="15" x14ac:dyDescent="0.25">
      <c r="B84" s="113" t="s">
        <v>1851</v>
      </c>
      <c r="C84" s="104" t="s">
        <v>1033</v>
      </c>
      <c r="D84" s="73" t="s">
        <v>1038</v>
      </c>
      <c r="E84" s="67" t="str">
        <f>VLOOKUP(D84,'SSS (Task Order Based)'!$A$3:$D$237,4,FALSE)</f>
        <v>per SRS requirement</v>
      </c>
      <c r="F84" s="67">
        <v>23</v>
      </c>
      <c r="G84" s="121">
        <f>VLOOKUP(D84,'SSS (Task Order Based)'!$A$3:$G$237,6,FALSE)</f>
        <v>0</v>
      </c>
      <c r="H84" s="120">
        <f t="shared" si="3"/>
        <v>0</v>
      </c>
      <c r="I84" s="68" t="s">
        <v>33</v>
      </c>
      <c r="J84" s="93"/>
    </row>
    <row r="85" spans="2:10" s="52" customFormat="1" ht="15" x14ac:dyDescent="0.25">
      <c r="B85" s="113" t="s">
        <v>1852</v>
      </c>
      <c r="C85" s="104" t="s">
        <v>1034</v>
      </c>
      <c r="D85" s="73" t="s">
        <v>1039</v>
      </c>
      <c r="E85" s="67" t="str">
        <f>VLOOKUP(D85,'SSS (Task Order Based)'!$A$3:$D$237,4,FALSE)</f>
        <v>per SRS requirement</v>
      </c>
      <c r="F85" s="67">
        <v>4</v>
      </c>
      <c r="G85" s="121">
        <f>VLOOKUP(D85,'SSS (Task Order Based)'!$A$3:$G$237,6,FALSE)</f>
        <v>0</v>
      </c>
      <c r="H85" s="120">
        <f t="shared" si="3"/>
        <v>0</v>
      </c>
      <c r="I85" s="68" t="s">
        <v>33</v>
      </c>
      <c r="J85" s="93"/>
    </row>
    <row r="86" spans="2:10" s="52" customFormat="1" ht="15" x14ac:dyDescent="0.25">
      <c r="B86" s="112" t="s">
        <v>1820</v>
      </c>
      <c r="C86" s="65" t="s">
        <v>44</v>
      </c>
      <c r="D86" s="73" t="s">
        <v>1040</v>
      </c>
      <c r="E86" s="67"/>
      <c r="F86" s="67"/>
      <c r="G86" s="121"/>
      <c r="H86" s="120"/>
      <c r="I86" s="68"/>
      <c r="J86" s="93"/>
    </row>
    <row r="87" spans="2:10" s="52" customFormat="1" ht="15" x14ac:dyDescent="0.25">
      <c r="B87" s="113" t="s">
        <v>1837</v>
      </c>
      <c r="C87" s="104" t="s">
        <v>75</v>
      </c>
      <c r="D87" s="73" t="s">
        <v>1041</v>
      </c>
      <c r="E87" s="67" t="str">
        <f>VLOOKUP(D87,'SSS (Task Order Based)'!$A$3:$D$237,4,FALSE)</f>
        <v>percentage of related activities per Task Order</v>
      </c>
      <c r="F87" s="116">
        <f>VLOOKUP(D87,'SSS (Task Order Based)'!$A$3:$G$237,7,FALSE)</f>
        <v>0</v>
      </c>
      <c r="G87" s="121">
        <f>SUM(H82:H85)+SUM(H99:H109)</f>
        <v>0</v>
      </c>
      <c r="H87" s="120">
        <f t="shared" si="3"/>
        <v>0</v>
      </c>
      <c r="I87" s="68" t="s">
        <v>33</v>
      </c>
      <c r="J87" s="93"/>
    </row>
    <row r="88" spans="2:10" s="52" customFormat="1" ht="15" x14ac:dyDescent="0.25">
      <c r="B88" s="113" t="s">
        <v>1838</v>
      </c>
      <c r="C88" s="104" t="s">
        <v>76</v>
      </c>
      <c r="D88" s="73" t="s">
        <v>1042</v>
      </c>
      <c r="E88" s="67" t="str">
        <f>VLOOKUP(D88,'SSS (Task Order Based)'!$A$3:$D$237,4,FALSE)</f>
        <v>percentage of related activities per Task Order</v>
      </c>
      <c r="F88" s="116">
        <f>VLOOKUP(D88,'SSS (Task Order Based)'!$A$3:$G$237,7,FALSE)</f>
        <v>0</v>
      </c>
      <c r="G88" s="121">
        <f>SUM(H82:H85)+SUM(H99:H109)</f>
        <v>0</v>
      </c>
      <c r="H88" s="120">
        <f t="shared" si="3"/>
        <v>0</v>
      </c>
      <c r="I88" s="68" t="s">
        <v>33</v>
      </c>
      <c r="J88" s="93"/>
    </row>
    <row r="89" spans="2:10" s="52" customFormat="1" ht="15" x14ac:dyDescent="0.25">
      <c r="B89" s="112" t="s">
        <v>1821</v>
      </c>
      <c r="C89" s="65" t="s">
        <v>36</v>
      </c>
      <c r="D89" s="73" t="s">
        <v>219</v>
      </c>
      <c r="E89" s="67"/>
      <c r="F89" s="67"/>
      <c r="G89" s="121"/>
      <c r="H89" s="120"/>
      <c r="I89" s="68"/>
      <c r="J89" s="93"/>
    </row>
    <row r="90" spans="2:10" s="52" customFormat="1" ht="15" x14ac:dyDescent="0.25">
      <c r="B90" s="113" t="s">
        <v>1839</v>
      </c>
      <c r="C90" s="104" t="s">
        <v>73</v>
      </c>
      <c r="D90" s="73" t="s">
        <v>1028</v>
      </c>
      <c r="E90" s="67" t="str">
        <f>VLOOKUP(D90,'SSS (Task Order Based)'!$A$3:$D$237,4,FALSE)</f>
        <v>percentage of related activities per Task Order</v>
      </c>
      <c r="F90" s="116">
        <f>VLOOKUP(D90,'SSS (Task Order Based)'!$A$3:$G$237,7,FALSE)</f>
        <v>0</v>
      </c>
      <c r="G90" s="121">
        <f>SUM(H82:H85)+SUM(H99:H109)</f>
        <v>0</v>
      </c>
      <c r="H90" s="120">
        <f t="shared" si="3"/>
        <v>0</v>
      </c>
      <c r="I90" s="68" t="s">
        <v>33</v>
      </c>
      <c r="J90" s="93"/>
    </row>
    <row r="91" spans="2:10" s="52" customFormat="1" ht="15" x14ac:dyDescent="0.25">
      <c r="B91" s="113" t="s">
        <v>1840</v>
      </c>
      <c r="C91" s="104" t="s">
        <v>74</v>
      </c>
      <c r="D91" s="73" t="s">
        <v>1029</v>
      </c>
      <c r="E91" s="67" t="str">
        <f>VLOOKUP(D91,'SSS (Task Order Based)'!$A$3:$D$237,4,FALSE)</f>
        <v>percentage of related activities per Task Order</v>
      </c>
      <c r="F91" s="116">
        <f>VLOOKUP(D91,'SSS (Task Order Based)'!$A$3:$G$237,7,FALSE)</f>
        <v>0</v>
      </c>
      <c r="G91" s="121">
        <f>SUM(H82:H85)+SUM(H99:H109)</f>
        <v>0</v>
      </c>
      <c r="H91" s="120">
        <f t="shared" si="3"/>
        <v>0</v>
      </c>
      <c r="I91" s="68" t="s">
        <v>33</v>
      </c>
      <c r="J91" s="93"/>
    </row>
    <row r="92" spans="2:10" s="52" customFormat="1" ht="15" x14ac:dyDescent="0.25">
      <c r="B92" s="112" t="s">
        <v>1822</v>
      </c>
      <c r="C92" s="65" t="s">
        <v>67</v>
      </c>
      <c r="D92" s="73" t="s">
        <v>1043</v>
      </c>
      <c r="E92" s="67"/>
      <c r="F92" s="67"/>
      <c r="G92" s="121"/>
      <c r="H92" s="120"/>
      <c r="I92" s="68"/>
      <c r="J92" s="93"/>
    </row>
    <row r="93" spans="2:10" s="52" customFormat="1" ht="15" x14ac:dyDescent="0.25">
      <c r="B93" s="113" t="s">
        <v>1841</v>
      </c>
      <c r="C93" s="104" t="s">
        <v>1214</v>
      </c>
      <c r="D93" s="73" t="s">
        <v>1044</v>
      </c>
      <c r="E93" s="67" t="str">
        <f>VLOOKUP(D93,'SSS (Task Order Based)'!$A$3:$D$237,4,FALSE)</f>
        <v>percentage of related activities per Task Order</v>
      </c>
      <c r="F93" s="116">
        <f>VLOOKUP(D93,'SSS (Task Order Based)'!$A$3:$G$237,7,FALSE)</f>
        <v>0</v>
      </c>
      <c r="G93" s="121">
        <f>SUM(H82:H85)+SUM(H99:H109)</f>
        <v>0</v>
      </c>
      <c r="H93" s="120">
        <f t="shared" si="3"/>
        <v>0</v>
      </c>
      <c r="I93" s="68" t="s">
        <v>33</v>
      </c>
      <c r="J93" s="93"/>
    </row>
    <row r="94" spans="2:10" s="52" customFormat="1" ht="15" x14ac:dyDescent="0.25">
      <c r="B94" s="113" t="s">
        <v>1842</v>
      </c>
      <c r="C94" s="104" t="s">
        <v>1215</v>
      </c>
      <c r="D94" s="73" t="s">
        <v>1045</v>
      </c>
      <c r="E94" s="67" t="str">
        <f>VLOOKUP(D94,'SSS (Task Order Based)'!$A$3:$D$237,4,FALSE)</f>
        <v>percentage of related activities per Task Order</v>
      </c>
      <c r="F94" s="116">
        <f>VLOOKUP(D94,'SSS (Task Order Based)'!$A$3:$G$237,7,FALSE)</f>
        <v>0</v>
      </c>
      <c r="G94" s="121">
        <f>SUM(H82:H85)+SUM(H99:H109)</f>
        <v>0</v>
      </c>
      <c r="H94" s="120">
        <f t="shared" si="3"/>
        <v>0</v>
      </c>
      <c r="I94" s="68" t="s">
        <v>33</v>
      </c>
      <c r="J94" s="93"/>
    </row>
    <row r="95" spans="2:10" s="52" customFormat="1" ht="15" x14ac:dyDescent="0.25">
      <c r="B95" s="112" t="s">
        <v>1823</v>
      </c>
      <c r="C95" s="65" t="s">
        <v>117</v>
      </c>
      <c r="D95" s="73" t="s">
        <v>1046</v>
      </c>
      <c r="E95" s="67"/>
      <c r="F95" s="67"/>
      <c r="G95" s="121"/>
      <c r="H95" s="120"/>
      <c r="I95" s="68"/>
      <c r="J95" s="93"/>
    </row>
    <row r="96" spans="2:10" s="52" customFormat="1" ht="15" x14ac:dyDescent="0.25">
      <c r="B96" s="113" t="s">
        <v>1843</v>
      </c>
      <c r="C96" s="104" t="s">
        <v>86</v>
      </c>
      <c r="D96" s="73" t="s">
        <v>1047</v>
      </c>
      <c r="E96" s="67" t="str">
        <f>VLOOKUP(D96,'SSS (Task Order Based)'!$A$3:$D$237,4,FALSE)</f>
        <v>percentage of related activities per Task Order</v>
      </c>
      <c r="F96" s="116">
        <f>VLOOKUP(D96,'SSS (Task Order Based)'!$A$3:$G$237,7,FALSE)</f>
        <v>0</v>
      </c>
      <c r="G96" s="121">
        <f>SUM(H82:H85)+SUM(H99:H109)</f>
        <v>0</v>
      </c>
      <c r="H96" s="120">
        <f t="shared" si="3"/>
        <v>0</v>
      </c>
      <c r="I96" s="68" t="s">
        <v>33</v>
      </c>
      <c r="J96" s="93"/>
    </row>
    <row r="97" spans="2:10" s="52" customFormat="1" ht="15" x14ac:dyDescent="0.25">
      <c r="B97" s="113" t="s">
        <v>1844</v>
      </c>
      <c r="C97" s="104" t="s">
        <v>87</v>
      </c>
      <c r="D97" s="73" t="s">
        <v>1048</v>
      </c>
      <c r="E97" s="67" t="str">
        <f>VLOOKUP(D97,'SSS (Task Order Based)'!$A$3:$D$237,4,FALSE)</f>
        <v>percentage of related activities per Task Order</v>
      </c>
      <c r="F97" s="116">
        <f>VLOOKUP(D97,'SSS (Task Order Based)'!$A$3:$G$237,7,FALSE)</f>
        <v>0</v>
      </c>
      <c r="G97" s="121">
        <f>SUM(H82:H85)+SUM(H99:H109)</f>
        <v>0</v>
      </c>
      <c r="H97" s="120">
        <f t="shared" si="3"/>
        <v>0</v>
      </c>
      <c r="I97" s="68" t="s">
        <v>33</v>
      </c>
      <c r="J97" s="93"/>
    </row>
    <row r="98" spans="2:10" s="52" customFormat="1" ht="15" x14ac:dyDescent="0.25">
      <c r="B98" s="112" t="s">
        <v>1824</v>
      </c>
      <c r="C98" s="65" t="s">
        <v>111</v>
      </c>
      <c r="D98" s="73" t="s">
        <v>220</v>
      </c>
      <c r="E98" s="67"/>
      <c r="F98" s="67"/>
      <c r="G98" s="121"/>
      <c r="H98" s="120"/>
      <c r="I98" s="68"/>
      <c r="J98" s="93"/>
    </row>
    <row r="99" spans="2:10" s="52" customFormat="1" ht="15" x14ac:dyDescent="0.25">
      <c r="B99" s="113" t="s">
        <v>1845</v>
      </c>
      <c r="C99" s="104" t="s">
        <v>88</v>
      </c>
      <c r="D99" s="73" t="s">
        <v>221</v>
      </c>
      <c r="E99" s="67" t="str">
        <f>VLOOKUP(D99,'SSS (Task Order Based)'!$A$3:$D$237,4,FALSE)</f>
        <v>Per Site</v>
      </c>
      <c r="F99" s="67">
        <v>1</v>
      </c>
      <c r="G99" s="121">
        <f>VLOOKUP(D99,'SSS (Task Order Based)'!$A$3:$G$237,6,FALSE)</f>
        <v>0</v>
      </c>
      <c r="H99" s="120">
        <f t="shared" si="3"/>
        <v>0</v>
      </c>
      <c r="I99" s="68" t="s">
        <v>33</v>
      </c>
      <c r="J99" s="93"/>
    </row>
    <row r="100" spans="2:10" s="52" customFormat="1" ht="15" x14ac:dyDescent="0.25">
      <c r="B100" s="113" t="s">
        <v>1846</v>
      </c>
      <c r="C100" s="104" t="s">
        <v>89</v>
      </c>
      <c r="D100" s="73" t="s">
        <v>222</v>
      </c>
      <c r="E100" s="67" t="str">
        <f>VLOOKUP(D100,'SSS (Task Order Based)'!$A$3:$D$237,4,FALSE)</f>
        <v xml:space="preserve">Per Site </v>
      </c>
      <c r="F100" s="67">
        <v>1</v>
      </c>
      <c r="G100" s="121">
        <f>VLOOKUP(D100,'SSS (Task Order Based)'!$A$3:$G$237,6,FALSE)</f>
        <v>0</v>
      </c>
      <c r="H100" s="120">
        <f t="shared" si="3"/>
        <v>0</v>
      </c>
      <c r="I100" s="68" t="s">
        <v>33</v>
      </c>
      <c r="J100" s="93"/>
    </row>
    <row r="101" spans="2:10" s="52" customFormat="1" ht="15" x14ac:dyDescent="0.25">
      <c r="B101" s="112" t="s">
        <v>1825</v>
      </c>
      <c r="C101" s="65" t="s">
        <v>110</v>
      </c>
      <c r="D101" s="73" t="s">
        <v>223</v>
      </c>
      <c r="E101" s="67"/>
      <c r="F101" s="67"/>
      <c r="G101" s="121"/>
      <c r="H101" s="120"/>
      <c r="I101" s="68"/>
      <c r="J101" s="93"/>
    </row>
    <row r="102" spans="2:10" s="52" customFormat="1" ht="15" x14ac:dyDescent="0.25">
      <c r="B102" s="113" t="s">
        <v>1847</v>
      </c>
      <c r="C102" s="104" t="s">
        <v>97</v>
      </c>
      <c r="D102" s="73" t="s">
        <v>1049</v>
      </c>
      <c r="E102" s="67" t="str">
        <f>VLOOKUP(D102,'SSS (Task Order Based)'!$A$3:$D$237,4,FALSE)</f>
        <v>Lot per course</v>
      </c>
      <c r="F102" s="67">
        <v>1</v>
      </c>
      <c r="G102" s="121">
        <f>VLOOKUP(D102,'SSS (Task Order Based)'!$A$3:$G$237,6,FALSE)</f>
        <v>0</v>
      </c>
      <c r="H102" s="120">
        <f t="shared" si="3"/>
        <v>0</v>
      </c>
      <c r="I102" s="68" t="s">
        <v>33</v>
      </c>
      <c r="J102" s="93"/>
    </row>
    <row r="103" spans="2:10" s="52" customFormat="1" ht="15" x14ac:dyDescent="0.25">
      <c r="B103" s="113" t="s">
        <v>1848</v>
      </c>
      <c r="C103" s="104" t="s">
        <v>96</v>
      </c>
      <c r="D103" s="73" t="s">
        <v>1050</v>
      </c>
      <c r="E103" s="67" t="str">
        <f>VLOOKUP(D103,'SSS (Task Order Based)'!$A$3:$D$237,4,FALSE)</f>
        <v>Lot per course</v>
      </c>
      <c r="F103" s="67">
        <v>1</v>
      </c>
      <c r="G103" s="121">
        <f>VLOOKUP(D103,'SSS (Task Order Based)'!$A$3:$G$237,6,FALSE)</f>
        <v>0</v>
      </c>
      <c r="H103" s="120">
        <f t="shared" si="3"/>
        <v>0</v>
      </c>
      <c r="I103" s="68" t="s">
        <v>33</v>
      </c>
      <c r="J103" s="93"/>
    </row>
    <row r="104" spans="2:10" s="52" customFormat="1" ht="15" x14ac:dyDescent="0.25">
      <c r="B104" s="113" t="s">
        <v>1853</v>
      </c>
      <c r="C104" s="104" t="s">
        <v>94</v>
      </c>
      <c r="D104" s="73" t="s">
        <v>1051</v>
      </c>
      <c r="E104" s="67" t="str">
        <f>VLOOKUP(D104,'SSS (Task Order Based)'!$A$3:$D$237,4,FALSE)</f>
        <v>Lot per course</v>
      </c>
      <c r="F104" s="67">
        <v>1</v>
      </c>
      <c r="G104" s="121">
        <f>VLOOKUP(D104,'SSS (Task Order Based)'!$A$3:$G$237,6,FALSE)</f>
        <v>0</v>
      </c>
      <c r="H104" s="120">
        <f t="shared" si="3"/>
        <v>0</v>
      </c>
      <c r="I104" s="68" t="s">
        <v>33</v>
      </c>
      <c r="J104" s="71"/>
    </row>
    <row r="105" spans="2:10" s="52" customFormat="1" ht="15" x14ac:dyDescent="0.25">
      <c r="B105" s="113" t="s">
        <v>1854</v>
      </c>
      <c r="C105" s="104" t="s">
        <v>95</v>
      </c>
      <c r="D105" s="73" t="s">
        <v>1052</v>
      </c>
      <c r="E105" s="67" t="str">
        <f>VLOOKUP(D105,'SSS (Task Order Based)'!$A$3:$D$237,4,FALSE)</f>
        <v>Lot per course</v>
      </c>
      <c r="F105" s="67">
        <v>1</v>
      </c>
      <c r="G105" s="121">
        <f>VLOOKUP(D105,'SSS (Task Order Based)'!$A$3:$G$237,6,FALSE)</f>
        <v>0</v>
      </c>
      <c r="H105" s="120">
        <f t="shared" si="3"/>
        <v>0</v>
      </c>
      <c r="I105" s="68" t="s">
        <v>33</v>
      </c>
      <c r="J105" s="71"/>
    </row>
    <row r="106" spans="2:10" s="52" customFormat="1" ht="15" x14ac:dyDescent="0.25">
      <c r="B106" s="113" t="s">
        <v>1855</v>
      </c>
      <c r="C106" s="104" t="s">
        <v>98</v>
      </c>
      <c r="D106" s="73" t="s">
        <v>1053</v>
      </c>
      <c r="E106" s="67" t="str">
        <f>VLOOKUP(D106,'SSS (Task Order Based)'!$A$3:$D$237,4,FALSE)</f>
        <v>Lot per course</v>
      </c>
      <c r="F106" s="67">
        <v>1</v>
      </c>
      <c r="G106" s="121">
        <f>VLOOKUP(D106,'SSS (Task Order Based)'!$A$3:$G$237,6,FALSE)</f>
        <v>0</v>
      </c>
      <c r="H106" s="120">
        <f t="shared" si="3"/>
        <v>0</v>
      </c>
      <c r="I106" s="68" t="s">
        <v>33</v>
      </c>
      <c r="J106" s="71"/>
    </row>
    <row r="107" spans="2:10" s="52" customFormat="1" ht="15" x14ac:dyDescent="0.25">
      <c r="B107" s="113" t="s">
        <v>1856</v>
      </c>
      <c r="C107" s="104" t="s">
        <v>99</v>
      </c>
      <c r="D107" s="73" t="s">
        <v>1054</v>
      </c>
      <c r="E107" s="67" t="str">
        <f>VLOOKUP(D107,'SSS (Task Order Based)'!$A$3:$D$237,4,FALSE)</f>
        <v>Lot per course</v>
      </c>
      <c r="F107" s="67">
        <v>1</v>
      </c>
      <c r="G107" s="121">
        <f>VLOOKUP(D107,'SSS (Task Order Based)'!$A$3:$G$237,6,FALSE)</f>
        <v>0</v>
      </c>
      <c r="H107" s="120">
        <f t="shared" si="3"/>
        <v>0</v>
      </c>
      <c r="I107" s="68" t="s">
        <v>33</v>
      </c>
      <c r="J107" s="71"/>
    </row>
    <row r="108" spans="2:10" s="52" customFormat="1" ht="15" x14ac:dyDescent="0.25">
      <c r="B108" s="113" t="s">
        <v>1857</v>
      </c>
      <c r="C108" s="104" t="s">
        <v>101</v>
      </c>
      <c r="D108" s="73" t="s">
        <v>1055</v>
      </c>
      <c r="E108" s="67" t="str">
        <f>VLOOKUP(D108,'SSS (Task Order Based)'!$A$3:$D$237,4,FALSE)</f>
        <v>Lot per course</v>
      </c>
      <c r="F108" s="67">
        <v>1</v>
      </c>
      <c r="G108" s="121">
        <f>VLOOKUP(D108,'SSS (Task Order Based)'!$A$3:$G$237,6,FALSE)</f>
        <v>0</v>
      </c>
      <c r="H108" s="120">
        <f t="shared" si="3"/>
        <v>0</v>
      </c>
      <c r="I108" s="68" t="s">
        <v>33</v>
      </c>
      <c r="J108" s="71"/>
    </row>
    <row r="109" spans="2:10" s="52" customFormat="1" ht="15" x14ac:dyDescent="0.25">
      <c r="B109" s="113" t="s">
        <v>1858</v>
      </c>
      <c r="C109" s="104" t="s">
        <v>100</v>
      </c>
      <c r="D109" s="73" t="s">
        <v>1056</v>
      </c>
      <c r="E109" s="67" t="str">
        <f>VLOOKUP(D109,'SSS (Task Order Based)'!$A$3:$D$237,4,FALSE)</f>
        <v>Lot per course</v>
      </c>
      <c r="F109" s="67">
        <v>1</v>
      </c>
      <c r="G109" s="121">
        <f>VLOOKUP(D109,'SSS (Task Order Based)'!$A$3:$G$237,6,FALSE)</f>
        <v>0</v>
      </c>
      <c r="H109" s="120">
        <f t="shared" si="3"/>
        <v>0</v>
      </c>
      <c r="I109" s="68" t="s">
        <v>33</v>
      </c>
      <c r="J109" s="71"/>
    </row>
    <row r="110" spans="2:10" s="52" customFormat="1" ht="15" x14ac:dyDescent="0.25">
      <c r="B110" s="112" t="s">
        <v>1826</v>
      </c>
      <c r="C110" s="65" t="s">
        <v>1018</v>
      </c>
      <c r="D110" s="73" t="s">
        <v>226</v>
      </c>
      <c r="E110" s="67"/>
      <c r="F110" s="67"/>
      <c r="G110" s="121"/>
      <c r="H110" s="120"/>
      <c r="I110" s="68"/>
      <c r="J110" s="71"/>
    </row>
    <row r="111" spans="2:10" s="52" customFormat="1" ht="15" x14ac:dyDescent="0.25">
      <c r="B111" s="113" t="s">
        <v>1859</v>
      </c>
      <c r="C111" s="104" t="s">
        <v>1012</v>
      </c>
      <c r="D111" s="73" t="s">
        <v>227</v>
      </c>
      <c r="E111" s="67" t="str">
        <f>VLOOKUP(D111,'SSS (Task Order Based)'!$A$3:$D$237,4,FALSE)</f>
        <v>per person</v>
      </c>
      <c r="F111" s="154">
        <v>10</v>
      </c>
      <c r="G111" s="121">
        <f>VLOOKUP(D111,'SSS (Task Order Based)'!$A$3:$G$237,6,FALSE)</f>
        <v>0</v>
      </c>
      <c r="H111" s="120">
        <f t="shared" si="3"/>
        <v>0</v>
      </c>
      <c r="I111" s="68" t="s">
        <v>33</v>
      </c>
      <c r="J111" s="71"/>
    </row>
    <row r="112" spans="2:10" s="52" customFormat="1" ht="15" x14ac:dyDescent="0.25">
      <c r="B112" s="113" t="s">
        <v>1860</v>
      </c>
      <c r="C112" s="104" t="s">
        <v>1013</v>
      </c>
      <c r="D112" s="73" t="s">
        <v>228</v>
      </c>
      <c r="E112" s="67" t="str">
        <f>VLOOKUP(D112,'SSS (Task Order Based)'!$A$3:$D$237,4,FALSE)</f>
        <v>per person per day</v>
      </c>
      <c r="F112" s="154">
        <v>50</v>
      </c>
      <c r="G112" s="121">
        <f>VLOOKUP(D112,'SSS (Task Order Based)'!$A$3:$G$237,6,FALSE)</f>
        <v>0</v>
      </c>
      <c r="H112" s="120">
        <f t="shared" si="3"/>
        <v>0</v>
      </c>
      <c r="I112" s="68" t="s">
        <v>33</v>
      </c>
      <c r="J112" s="71"/>
    </row>
    <row r="113" spans="2:10" s="52" customFormat="1" ht="15" x14ac:dyDescent="0.25">
      <c r="B113" s="112" t="s">
        <v>1827</v>
      </c>
      <c r="C113" s="65" t="s">
        <v>113</v>
      </c>
      <c r="D113" s="73" t="s">
        <v>249</v>
      </c>
      <c r="E113" s="73" t="str">
        <f>VLOOKUP(D113,'SSS (Task Order Based)'!$A$3:$D$237,4,FALSE)</f>
        <v>percentage of related activities per Task Order</v>
      </c>
      <c r="F113" s="116">
        <f>VLOOKUP(D113,'SSS (Task Order Based)'!$A$3:$G$237,7,FALSE)</f>
        <v>0</v>
      </c>
      <c r="G113" s="121">
        <f>SUM(H114:H115)</f>
        <v>0</v>
      </c>
      <c r="H113" s="106">
        <f t="shared" ref="H113" si="4">F113*G113</f>
        <v>0</v>
      </c>
      <c r="I113" s="68" t="s">
        <v>33</v>
      </c>
      <c r="J113" s="71"/>
    </row>
    <row r="114" spans="2:10" s="52" customFormat="1" ht="15" x14ac:dyDescent="0.25">
      <c r="B114" s="112" t="s">
        <v>1828</v>
      </c>
      <c r="C114" s="65" t="s">
        <v>1083</v>
      </c>
      <c r="D114" s="73" t="s">
        <v>250</v>
      </c>
      <c r="E114" s="67" t="s">
        <v>1210</v>
      </c>
      <c r="F114" s="67">
        <v>450</v>
      </c>
      <c r="G114" s="117">
        <f>IF(COUNTIF('SSS (Task Order Based)'!$F$125:$F$142,"")=18,0,AVERAGEIF('SSS (Task Order Based)'!$F$125:$F$142,"&gt;0"))</f>
        <v>0</v>
      </c>
      <c r="H114" s="106">
        <f t="shared" ref="H114:H115" si="5">F114*G114</f>
        <v>0</v>
      </c>
      <c r="I114" s="68" t="s">
        <v>33</v>
      </c>
      <c r="J114" s="71"/>
    </row>
    <row r="115" spans="2:10" s="52" customFormat="1" ht="15" x14ac:dyDescent="0.25">
      <c r="B115" s="112" t="s">
        <v>1829</v>
      </c>
      <c r="C115" s="65" t="s">
        <v>1084</v>
      </c>
      <c r="D115" s="73" t="s">
        <v>264</v>
      </c>
      <c r="E115" s="67" t="s">
        <v>1210</v>
      </c>
      <c r="F115" s="67">
        <v>40</v>
      </c>
      <c r="G115" s="117">
        <f>IF(COUNTIF('SSS (Task Order Based)'!$F$144:$F$161,"")=18,0,AVERAGEIF('SSS (Task Order Based)'!$F$144:$F$161,"&gt;0"))</f>
        <v>0</v>
      </c>
      <c r="H115" s="106">
        <f t="shared" si="5"/>
        <v>0</v>
      </c>
      <c r="I115" s="68" t="s">
        <v>33</v>
      </c>
      <c r="J115" s="71"/>
    </row>
    <row r="116" spans="2:10" s="88" customFormat="1" ht="15" customHeight="1" x14ac:dyDescent="0.25">
      <c r="B116" s="114" t="s">
        <v>2180</v>
      </c>
      <c r="C116" s="40"/>
      <c r="D116" s="89"/>
      <c r="E116" s="40"/>
      <c r="F116" s="90"/>
      <c r="G116" s="91"/>
      <c r="H116" s="95">
        <f>SUBTOTAL(9,H72:H115)</f>
        <v>0</v>
      </c>
      <c r="I116" s="40"/>
      <c r="J116" s="92"/>
    </row>
    <row r="117" spans="2:10" s="88" customFormat="1" ht="2.25" customHeight="1" x14ac:dyDescent="0.25">
      <c r="B117" s="114"/>
      <c r="C117" s="40"/>
      <c r="D117" s="89"/>
      <c r="E117" s="40"/>
      <c r="F117" s="90"/>
      <c r="G117" s="91"/>
      <c r="H117" s="95"/>
      <c r="I117" s="40"/>
      <c r="J117" s="92"/>
    </row>
    <row r="118" spans="2:10" s="99" customFormat="1" ht="15" x14ac:dyDescent="0.25">
      <c r="B118" s="111" t="s">
        <v>1217</v>
      </c>
      <c r="C118" s="85" t="s">
        <v>2181</v>
      </c>
      <c r="D118" s="83"/>
      <c r="E118" s="86"/>
      <c r="F118" s="87"/>
      <c r="G118" s="100"/>
      <c r="H118" s="101" t="s">
        <v>27</v>
      </c>
      <c r="I118" s="101" t="s">
        <v>27</v>
      </c>
      <c r="J118" s="102"/>
    </row>
    <row r="119" spans="2:10" s="96" customFormat="1" ht="15" x14ac:dyDescent="0.25">
      <c r="B119" s="108" t="s">
        <v>1861</v>
      </c>
      <c r="C119" s="65" t="s">
        <v>113</v>
      </c>
      <c r="D119" s="73" t="s">
        <v>202</v>
      </c>
      <c r="E119" s="67" t="str">
        <f>VLOOKUP(D119,'SSS (Task Order Based)'!$A$3:$D$237,4,FALSE)</f>
        <v>percentage of related activities per Task Order</v>
      </c>
      <c r="F119" s="116">
        <f>VLOOKUP(D119,'SSS (Task Order Based)'!$A$3:$G$237,7,FALSE)</f>
        <v>0</v>
      </c>
      <c r="G119" s="121">
        <f>SUM(H129:H132)+SUM(H146:H156)</f>
        <v>0</v>
      </c>
      <c r="H119" s="120">
        <f t="shared" ref="H119:H159" si="6">F119*G119</f>
        <v>0</v>
      </c>
      <c r="I119" s="68" t="s">
        <v>33</v>
      </c>
      <c r="J119" s="64"/>
    </row>
    <row r="120" spans="2:10" s="52" customFormat="1" ht="15" x14ac:dyDescent="0.25">
      <c r="B120" s="108" t="s">
        <v>1862</v>
      </c>
      <c r="C120" s="65" t="s">
        <v>68</v>
      </c>
      <c r="D120" s="73" t="s">
        <v>203</v>
      </c>
      <c r="E120" s="67"/>
      <c r="F120" s="116"/>
      <c r="G120" s="121"/>
      <c r="H120" s="120"/>
      <c r="I120" s="68"/>
      <c r="J120" s="71"/>
    </row>
    <row r="121" spans="2:10" s="52" customFormat="1" ht="15" x14ac:dyDescent="0.25">
      <c r="B121" s="109" t="s">
        <v>1898</v>
      </c>
      <c r="C121" s="104" t="s">
        <v>46</v>
      </c>
      <c r="D121" s="73" t="s">
        <v>204</v>
      </c>
      <c r="E121" s="67" t="str">
        <f>VLOOKUP(D121,'SSS (Task Order Based)'!$A$3:$D$237,4,FALSE)</f>
        <v>percentage of related activities per Task Order</v>
      </c>
      <c r="F121" s="116">
        <f>VLOOKUP(D121,'SSS (Task Order Based)'!$A$3:$G$237,7,FALSE)</f>
        <v>0</v>
      </c>
      <c r="G121" s="121">
        <f>SUM(H129:H132)+SUM(H146:H156)</f>
        <v>0</v>
      </c>
      <c r="H121" s="120">
        <f t="shared" si="6"/>
        <v>0</v>
      </c>
      <c r="I121" s="68" t="s">
        <v>33</v>
      </c>
      <c r="J121" s="71"/>
    </row>
    <row r="122" spans="2:10" s="52" customFormat="1" ht="15" x14ac:dyDescent="0.25">
      <c r="B122" s="109" t="s">
        <v>1899</v>
      </c>
      <c r="C122" s="104" t="s">
        <v>47</v>
      </c>
      <c r="D122" s="73" t="s">
        <v>205</v>
      </c>
      <c r="E122" s="67" t="str">
        <f>VLOOKUP(D122,'SSS (Task Order Based)'!$A$3:$D$237,4,FALSE)</f>
        <v>percentage of related activities per Task Order</v>
      </c>
      <c r="F122" s="116">
        <f>VLOOKUP(D122,'SSS (Task Order Based)'!$A$3:$G$237,7,FALSE)</f>
        <v>0</v>
      </c>
      <c r="G122" s="121">
        <f>SUM(H129:H132)+SUM(H146:H156)</f>
        <v>0</v>
      </c>
      <c r="H122" s="120">
        <f t="shared" si="6"/>
        <v>0</v>
      </c>
      <c r="I122" s="68" t="s">
        <v>33</v>
      </c>
      <c r="J122" s="71"/>
    </row>
    <row r="123" spans="2:10" s="52" customFormat="1" ht="15" x14ac:dyDescent="0.25">
      <c r="B123" s="109" t="s">
        <v>1900</v>
      </c>
      <c r="C123" s="104" t="s">
        <v>48</v>
      </c>
      <c r="D123" s="73" t="s">
        <v>206</v>
      </c>
      <c r="E123" s="67" t="str">
        <f>VLOOKUP(D123,'SSS (Task Order Based)'!$A$3:$D$237,4,FALSE)</f>
        <v>percentage of related activities per Task Order</v>
      </c>
      <c r="F123" s="116">
        <f>VLOOKUP(D123,'SSS (Task Order Based)'!$A$3:$G$237,7,FALSE)</f>
        <v>0</v>
      </c>
      <c r="G123" s="121">
        <f>SUM(H129:H132)+SUM(H146:H156)</f>
        <v>0</v>
      </c>
      <c r="H123" s="120">
        <f t="shared" si="6"/>
        <v>0</v>
      </c>
      <c r="I123" s="68" t="s">
        <v>33</v>
      </c>
      <c r="J123" s="71"/>
    </row>
    <row r="124" spans="2:10" s="52" customFormat="1" ht="15" x14ac:dyDescent="0.25">
      <c r="B124" s="109" t="s">
        <v>1901</v>
      </c>
      <c r="C124" s="104" t="s">
        <v>49</v>
      </c>
      <c r="D124" s="73" t="s">
        <v>207</v>
      </c>
      <c r="E124" s="67" t="str">
        <f>VLOOKUP(D124,'SSS (Task Order Based)'!$A$3:$D$237,4,FALSE)</f>
        <v>percentage of related activities per Task Order</v>
      </c>
      <c r="F124" s="116">
        <f>VLOOKUP(D124,'SSS (Task Order Based)'!$A$3:$G$237,7,FALSE)</f>
        <v>0</v>
      </c>
      <c r="G124" s="121">
        <f>SUM(H129:H132)+SUM(H146:H156)</f>
        <v>0</v>
      </c>
      <c r="H124" s="120">
        <f t="shared" si="6"/>
        <v>0</v>
      </c>
      <c r="I124" s="68" t="s">
        <v>33</v>
      </c>
      <c r="J124" s="71"/>
    </row>
    <row r="125" spans="2:10" s="52" customFormat="1" ht="15" x14ac:dyDescent="0.25">
      <c r="B125" s="109" t="s">
        <v>1902</v>
      </c>
      <c r="C125" s="104" t="s">
        <v>51</v>
      </c>
      <c r="D125" s="73" t="s">
        <v>208</v>
      </c>
      <c r="E125" s="67" t="str">
        <f>VLOOKUP(D125,'SSS (Task Order Based)'!$A$3:$D$237,4,FALSE)</f>
        <v>percentage of related activities per Task Order</v>
      </c>
      <c r="F125" s="116">
        <f>VLOOKUP(D125,'SSS (Task Order Based)'!$A$3:$G$237,7,FALSE)</f>
        <v>0</v>
      </c>
      <c r="G125" s="121">
        <f>SUM(H129:H132)+SUM(H146:H156)</f>
        <v>0</v>
      </c>
      <c r="H125" s="120">
        <f t="shared" si="6"/>
        <v>0</v>
      </c>
      <c r="I125" s="68" t="s">
        <v>33</v>
      </c>
      <c r="J125" s="71"/>
    </row>
    <row r="126" spans="2:10" s="52" customFormat="1" ht="15" x14ac:dyDescent="0.25">
      <c r="B126" s="109" t="s">
        <v>1903</v>
      </c>
      <c r="C126" s="104" t="s">
        <v>50</v>
      </c>
      <c r="D126" s="73" t="s">
        <v>209</v>
      </c>
      <c r="E126" s="67" t="str">
        <f>VLOOKUP(D126,'SSS (Task Order Based)'!$A$3:$D$237,4,FALSE)</f>
        <v>percentage of related activities per Task Order</v>
      </c>
      <c r="F126" s="116">
        <f>VLOOKUP(D126,'SSS (Task Order Based)'!$A$3:$G$237,7,FALSE)</f>
        <v>0</v>
      </c>
      <c r="G126" s="121">
        <f>SUM(H129:H132)+SUM(H146:H156)</f>
        <v>0</v>
      </c>
      <c r="H126" s="120">
        <f t="shared" si="6"/>
        <v>0</v>
      </c>
      <c r="I126" s="68" t="s">
        <v>33</v>
      </c>
      <c r="J126" s="71"/>
    </row>
    <row r="127" spans="2:10" s="52" customFormat="1" ht="15" x14ac:dyDescent="0.25">
      <c r="B127" s="109" t="s">
        <v>1904</v>
      </c>
      <c r="C127" s="104" t="s">
        <v>52</v>
      </c>
      <c r="D127" s="73" t="s">
        <v>210</v>
      </c>
      <c r="E127" s="67" t="str">
        <f>VLOOKUP(D127,'SSS (Task Order Based)'!$A$3:$D$237,4,FALSE)</f>
        <v>percentage of related activities per Task Order</v>
      </c>
      <c r="F127" s="116">
        <f>VLOOKUP(D127,'SSS (Task Order Based)'!$A$3:$G$237,7,FALSE)</f>
        <v>0</v>
      </c>
      <c r="G127" s="121">
        <f>SUM(H129:H132)+SUM(H146:H156)</f>
        <v>0</v>
      </c>
      <c r="H127" s="120">
        <f t="shared" si="6"/>
        <v>0</v>
      </c>
      <c r="I127" s="68" t="s">
        <v>33</v>
      </c>
      <c r="J127" s="71"/>
    </row>
    <row r="128" spans="2:10" s="52" customFormat="1" ht="15" x14ac:dyDescent="0.25">
      <c r="B128" s="108" t="s">
        <v>1863</v>
      </c>
      <c r="C128" s="65" t="s">
        <v>1031</v>
      </c>
      <c r="D128" s="73" t="s">
        <v>218</v>
      </c>
      <c r="E128" s="67"/>
      <c r="F128" s="67"/>
      <c r="G128" s="121"/>
      <c r="H128" s="120"/>
      <c r="I128" s="68"/>
      <c r="J128" s="93"/>
    </row>
    <row r="129" spans="2:10" s="52" customFormat="1" ht="15" x14ac:dyDescent="0.25">
      <c r="B129" s="109" t="s">
        <v>1894</v>
      </c>
      <c r="C129" s="104" t="s">
        <v>1030</v>
      </c>
      <c r="D129" s="73" t="s">
        <v>1036</v>
      </c>
      <c r="E129" s="67" t="str">
        <f>VLOOKUP(D129,'SSS (Task Order Based)'!$A$3:$D$237,4,FALSE)</f>
        <v>per SRS requirement</v>
      </c>
      <c r="F129" s="67">
        <v>22</v>
      </c>
      <c r="G129" s="121">
        <f>VLOOKUP(D129,'SSS (Task Order Based)'!$A$3:$G$237,6,FALSE)</f>
        <v>0</v>
      </c>
      <c r="H129" s="120">
        <f t="shared" si="6"/>
        <v>0</v>
      </c>
      <c r="I129" s="68" t="s">
        <v>33</v>
      </c>
      <c r="J129" s="93"/>
    </row>
    <row r="130" spans="2:10" s="52" customFormat="1" ht="15" x14ac:dyDescent="0.25">
      <c r="B130" s="109" t="s">
        <v>1895</v>
      </c>
      <c r="C130" s="104" t="s">
        <v>1032</v>
      </c>
      <c r="D130" s="73" t="s">
        <v>1037</v>
      </c>
      <c r="E130" s="67" t="str">
        <f>VLOOKUP(D130,'SSS (Task Order Based)'!$A$3:$D$237,4,FALSE)</f>
        <v>per SRS requirement</v>
      </c>
      <c r="F130" s="67">
        <v>54</v>
      </c>
      <c r="G130" s="121">
        <f>VLOOKUP(D130,'SSS (Task Order Based)'!$A$3:$G$237,6,FALSE)</f>
        <v>0</v>
      </c>
      <c r="H130" s="120">
        <f t="shared" si="6"/>
        <v>0</v>
      </c>
      <c r="I130" s="68" t="s">
        <v>33</v>
      </c>
      <c r="J130" s="93"/>
    </row>
    <row r="131" spans="2:10" s="52" customFormat="1" ht="15" x14ac:dyDescent="0.25">
      <c r="B131" s="109" t="s">
        <v>1896</v>
      </c>
      <c r="C131" s="104" t="s">
        <v>1033</v>
      </c>
      <c r="D131" s="73" t="s">
        <v>1038</v>
      </c>
      <c r="E131" s="67" t="str">
        <f>VLOOKUP(D131,'SSS (Task Order Based)'!$A$3:$D$237,4,FALSE)</f>
        <v>per SRS requirement</v>
      </c>
      <c r="F131" s="67">
        <v>33</v>
      </c>
      <c r="G131" s="121">
        <f>VLOOKUP(D131,'SSS (Task Order Based)'!$A$3:$G$237,6,FALSE)</f>
        <v>0</v>
      </c>
      <c r="H131" s="120">
        <f t="shared" si="6"/>
        <v>0</v>
      </c>
      <c r="I131" s="68" t="s">
        <v>33</v>
      </c>
      <c r="J131" s="93"/>
    </row>
    <row r="132" spans="2:10" s="52" customFormat="1" ht="15" x14ac:dyDescent="0.25">
      <c r="B132" s="109" t="s">
        <v>1897</v>
      </c>
      <c r="C132" s="104" t="s">
        <v>1034</v>
      </c>
      <c r="D132" s="73" t="s">
        <v>1039</v>
      </c>
      <c r="E132" s="67" t="str">
        <f>VLOOKUP(D132,'SSS (Task Order Based)'!$A$3:$D$237,4,FALSE)</f>
        <v>per SRS requirement</v>
      </c>
      <c r="F132" s="67">
        <v>4</v>
      </c>
      <c r="G132" s="121">
        <f>VLOOKUP(D132,'SSS (Task Order Based)'!$A$3:$G$237,6,FALSE)</f>
        <v>0</v>
      </c>
      <c r="H132" s="120">
        <f t="shared" si="6"/>
        <v>0</v>
      </c>
      <c r="I132" s="68" t="s">
        <v>33</v>
      </c>
      <c r="J132" s="93"/>
    </row>
    <row r="133" spans="2:10" s="52" customFormat="1" ht="15" x14ac:dyDescent="0.25">
      <c r="B133" s="108" t="s">
        <v>1864</v>
      </c>
      <c r="C133" s="65" t="s">
        <v>44</v>
      </c>
      <c r="D133" s="73" t="s">
        <v>1040</v>
      </c>
      <c r="E133" s="67"/>
      <c r="F133" s="67"/>
      <c r="G133" s="121"/>
      <c r="H133" s="120"/>
      <c r="I133" s="68"/>
      <c r="J133" s="93"/>
    </row>
    <row r="134" spans="2:10" s="52" customFormat="1" ht="15" x14ac:dyDescent="0.25">
      <c r="B134" s="109" t="s">
        <v>1892</v>
      </c>
      <c r="C134" s="104" t="s">
        <v>75</v>
      </c>
      <c r="D134" s="73" t="s">
        <v>1041</v>
      </c>
      <c r="E134" s="67" t="str">
        <f>VLOOKUP(D134,'SSS (Task Order Based)'!$A$3:$D$237,4,FALSE)</f>
        <v>percentage of related activities per Task Order</v>
      </c>
      <c r="F134" s="116">
        <f>VLOOKUP(D134,'SSS (Task Order Based)'!$A$3:$G$237,7,FALSE)</f>
        <v>0</v>
      </c>
      <c r="G134" s="121">
        <f>SUM(H129:H132)+SUM(H146:H156)</f>
        <v>0</v>
      </c>
      <c r="H134" s="120">
        <f t="shared" si="6"/>
        <v>0</v>
      </c>
      <c r="I134" s="68" t="s">
        <v>33</v>
      </c>
      <c r="J134" s="93"/>
    </row>
    <row r="135" spans="2:10" s="52" customFormat="1" ht="15" x14ac:dyDescent="0.25">
      <c r="B135" s="109" t="s">
        <v>1893</v>
      </c>
      <c r="C135" s="104" t="s">
        <v>76</v>
      </c>
      <c r="D135" s="73" t="s">
        <v>1042</v>
      </c>
      <c r="E135" s="67" t="str">
        <f>VLOOKUP(D135,'SSS (Task Order Based)'!$A$3:$D$237,4,FALSE)</f>
        <v>percentage of related activities per Task Order</v>
      </c>
      <c r="F135" s="116">
        <f>VLOOKUP(D135,'SSS (Task Order Based)'!$A$3:$G$237,7,FALSE)</f>
        <v>0</v>
      </c>
      <c r="G135" s="121">
        <f>SUM(H129:H132)+SUM(H146:H156)</f>
        <v>0</v>
      </c>
      <c r="H135" s="120">
        <f t="shared" si="6"/>
        <v>0</v>
      </c>
      <c r="I135" s="68" t="s">
        <v>33</v>
      </c>
      <c r="J135" s="93"/>
    </row>
    <row r="136" spans="2:10" s="52" customFormat="1" ht="15" x14ac:dyDescent="0.25">
      <c r="B136" s="108" t="s">
        <v>1865</v>
      </c>
      <c r="C136" s="65" t="s">
        <v>36</v>
      </c>
      <c r="D136" s="73" t="s">
        <v>219</v>
      </c>
      <c r="E136" s="67"/>
      <c r="F136" s="67"/>
      <c r="G136" s="121"/>
      <c r="H136" s="120"/>
      <c r="I136" s="68"/>
      <c r="J136" s="93"/>
    </row>
    <row r="137" spans="2:10" s="52" customFormat="1" ht="15" x14ac:dyDescent="0.25">
      <c r="B137" s="109" t="s">
        <v>1890</v>
      </c>
      <c r="C137" s="104" t="s">
        <v>73</v>
      </c>
      <c r="D137" s="73" t="s">
        <v>1028</v>
      </c>
      <c r="E137" s="67" t="str">
        <f>VLOOKUP(D137,'SSS (Task Order Based)'!$A$3:$D$237,4,FALSE)</f>
        <v>percentage of related activities per Task Order</v>
      </c>
      <c r="F137" s="116">
        <f>VLOOKUP(D137,'SSS (Task Order Based)'!$A$3:$G$237,7,FALSE)</f>
        <v>0</v>
      </c>
      <c r="G137" s="121">
        <f>SUM(H129:H132)+SUM(H146:H156)</f>
        <v>0</v>
      </c>
      <c r="H137" s="120">
        <f t="shared" si="6"/>
        <v>0</v>
      </c>
      <c r="I137" s="68" t="s">
        <v>33</v>
      </c>
      <c r="J137" s="93"/>
    </row>
    <row r="138" spans="2:10" s="52" customFormat="1" ht="15" x14ac:dyDescent="0.25">
      <c r="B138" s="109" t="s">
        <v>1891</v>
      </c>
      <c r="C138" s="104" t="s">
        <v>74</v>
      </c>
      <c r="D138" s="73" t="s">
        <v>1029</v>
      </c>
      <c r="E138" s="67" t="str">
        <f>VLOOKUP(D138,'SSS (Task Order Based)'!$A$3:$D$237,4,FALSE)</f>
        <v>percentage of related activities per Task Order</v>
      </c>
      <c r="F138" s="116">
        <f>VLOOKUP(D138,'SSS (Task Order Based)'!$A$3:$G$237,7,FALSE)</f>
        <v>0</v>
      </c>
      <c r="G138" s="121">
        <f>SUM(H129:H132)+SUM(H146:H156)</f>
        <v>0</v>
      </c>
      <c r="H138" s="120">
        <f t="shared" si="6"/>
        <v>0</v>
      </c>
      <c r="I138" s="68" t="s">
        <v>33</v>
      </c>
      <c r="J138" s="93"/>
    </row>
    <row r="139" spans="2:10" s="52" customFormat="1" ht="15" x14ac:dyDescent="0.25">
      <c r="B139" s="108" t="s">
        <v>1866</v>
      </c>
      <c r="C139" s="65" t="s">
        <v>67</v>
      </c>
      <c r="D139" s="73" t="s">
        <v>1043</v>
      </c>
      <c r="E139" s="67"/>
      <c r="F139" s="67"/>
      <c r="G139" s="121"/>
      <c r="H139" s="120"/>
      <c r="I139" s="68"/>
      <c r="J139" s="93"/>
    </row>
    <row r="140" spans="2:10" s="52" customFormat="1" ht="15" x14ac:dyDescent="0.25">
      <c r="B140" s="109" t="s">
        <v>1888</v>
      </c>
      <c r="C140" s="104" t="s">
        <v>1214</v>
      </c>
      <c r="D140" s="73" t="s">
        <v>1044</v>
      </c>
      <c r="E140" s="67" t="str">
        <f>VLOOKUP(D140,'SSS (Task Order Based)'!$A$3:$D$237,4,FALSE)</f>
        <v>percentage of related activities per Task Order</v>
      </c>
      <c r="F140" s="116">
        <f>VLOOKUP(D140,'SSS (Task Order Based)'!$A$3:$G$237,7,FALSE)</f>
        <v>0</v>
      </c>
      <c r="G140" s="121">
        <f>SUM(H129:H132)+SUM(H146:H156)</f>
        <v>0</v>
      </c>
      <c r="H140" s="120">
        <f t="shared" si="6"/>
        <v>0</v>
      </c>
      <c r="I140" s="68" t="s">
        <v>33</v>
      </c>
      <c r="J140" s="93"/>
    </row>
    <row r="141" spans="2:10" s="52" customFormat="1" ht="15" x14ac:dyDescent="0.25">
      <c r="B141" s="109" t="s">
        <v>1889</v>
      </c>
      <c r="C141" s="104" t="s">
        <v>1215</v>
      </c>
      <c r="D141" s="73" t="s">
        <v>1045</v>
      </c>
      <c r="E141" s="67" t="str">
        <f>VLOOKUP(D141,'SSS (Task Order Based)'!$A$3:$D$237,4,FALSE)</f>
        <v>percentage of related activities per Task Order</v>
      </c>
      <c r="F141" s="116">
        <f>VLOOKUP(D141,'SSS (Task Order Based)'!$A$3:$G$237,7,FALSE)</f>
        <v>0</v>
      </c>
      <c r="G141" s="121">
        <f>SUM(H129:H132)+SUM(H146:H156)</f>
        <v>0</v>
      </c>
      <c r="H141" s="120">
        <f t="shared" si="6"/>
        <v>0</v>
      </c>
      <c r="I141" s="68" t="s">
        <v>33</v>
      </c>
      <c r="J141" s="93"/>
    </row>
    <row r="142" spans="2:10" s="52" customFormat="1" ht="15" x14ac:dyDescent="0.25">
      <c r="B142" s="108" t="s">
        <v>1867</v>
      </c>
      <c r="C142" s="65" t="s">
        <v>117</v>
      </c>
      <c r="D142" s="73" t="s">
        <v>1046</v>
      </c>
      <c r="E142" s="67"/>
      <c r="F142" s="67"/>
      <c r="G142" s="121"/>
      <c r="H142" s="120"/>
      <c r="I142" s="68"/>
      <c r="J142" s="93"/>
    </row>
    <row r="143" spans="2:10" s="52" customFormat="1" ht="15" x14ac:dyDescent="0.25">
      <c r="B143" s="109" t="s">
        <v>1886</v>
      </c>
      <c r="C143" s="104" t="s">
        <v>86</v>
      </c>
      <c r="D143" s="73" t="s">
        <v>1047</v>
      </c>
      <c r="E143" s="67" t="str">
        <f>VLOOKUP(D143,'SSS (Task Order Based)'!$A$3:$D$237,4,FALSE)</f>
        <v>percentage of related activities per Task Order</v>
      </c>
      <c r="F143" s="116">
        <f>VLOOKUP(D143,'SSS (Task Order Based)'!$A$3:$G$237,7,FALSE)</f>
        <v>0</v>
      </c>
      <c r="G143" s="121">
        <f>SUM(H129:H132)+SUM(H146:H156)</f>
        <v>0</v>
      </c>
      <c r="H143" s="120">
        <f t="shared" si="6"/>
        <v>0</v>
      </c>
      <c r="I143" s="68" t="s">
        <v>33</v>
      </c>
      <c r="J143" s="93"/>
    </row>
    <row r="144" spans="2:10" s="52" customFormat="1" ht="15" x14ac:dyDescent="0.25">
      <c r="B144" s="109" t="s">
        <v>1887</v>
      </c>
      <c r="C144" s="104" t="s">
        <v>87</v>
      </c>
      <c r="D144" s="73" t="s">
        <v>1048</v>
      </c>
      <c r="E144" s="67" t="str">
        <f>VLOOKUP(D144,'SSS (Task Order Based)'!$A$3:$D$237,4,FALSE)</f>
        <v>percentage of related activities per Task Order</v>
      </c>
      <c r="F144" s="116">
        <f>VLOOKUP(D144,'SSS (Task Order Based)'!$A$3:$G$237,7,FALSE)</f>
        <v>0</v>
      </c>
      <c r="G144" s="121">
        <f>SUM(H129:H132)+SUM(H146:H156)</f>
        <v>0</v>
      </c>
      <c r="H144" s="120">
        <f t="shared" si="6"/>
        <v>0</v>
      </c>
      <c r="I144" s="68" t="s">
        <v>33</v>
      </c>
      <c r="J144" s="93"/>
    </row>
    <row r="145" spans="2:10" s="52" customFormat="1" ht="15" x14ac:dyDescent="0.25">
      <c r="B145" s="108" t="s">
        <v>1868</v>
      </c>
      <c r="C145" s="65" t="s">
        <v>111</v>
      </c>
      <c r="D145" s="73" t="s">
        <v>220</v>
      </c>
      <c r="E145" s="67"/>
      <c r="F145" s="67"/>
      <c r="G145" s="121"/>
      <c r="H145" s="120"/>
      <c r="I145" s="68"/>
      <c r="J145" s="93"/>
    </row>
    <row r="146" spans="2:10" s="52" customFormat="1" ht="15" x14ac:dyDescent="0.25">
      <c r="B146" s="109" t="s">
        <v>1884</v>
      </c>
      <c r="C146" s="104" t="s">
        <v>88</v>
      </c>
      <c r="D146" s="73" t="s">
        <v>221</v>
      </c>
      <c r="E146" s="67" t="str">
        <f>VLOOKUP(D146,'SSS (Task Order Based)'!$A$3:$D$237,4,FALSE)</f>
        <v>Per Site</v>
      </c>
      <c r="F146" s="67">
        <v>1</v>
      </c>
      <c r="G146" s="121">
        <f>VLOOKUP(D146,'SSS (Task Order Based)'!$A$3:$G$237,6,FALSE)</f>
        <v>0</v>
      </c>
      <c r="H146" s="120">
        <f t="shared" si="6"/>
        <v>0</v>
      </c>
      <c r="I146" s="68" t="s">
        <v>33</v>
      </c>
      <c r="J146" s="93"/>
    </row>
    <row r="147" spans="2:10" s="52" customFormat="1" ht="15" x14ac:dyDescent="0.25">
      <c r="B147" s="109" t="s">
        <v>1885</v>
      </c>
      <c r="C147" s="104" t="s">
        <v>89</v>
      </c>
      <c r="D147" s="73" t="s">
        <v>222</v>
      </c>
      <c r="E147" s="67" t="str">
        <f>VLOOKUP(D147,'SSS (Task Order Based)'!$A$3:$D$237,4,FALSE)</f>
        <v xml:space="preserve">Per Site </v>
      </c>
      <c r="F147" s="67">
        <v>1</v>
      </c>
      <c r="G147" s="121">
        <f>VLOOKUP(D147,'SSS (Task Order Based)'!$A$3:$G$237,6,FALSE)</f>
        <v>0</v>
      </c>
      <c r="H147" s="120">
        <f t="shared" si="6"/>
        <v>0</v>
      </c>
      <c r="I147" s="68" t="s">
        <v>33</v>
      </c>
      <c r="J147" s="93"/>
    </row>
    <row r="148" spans="2:10" s="52" customFormat="1" ht="15" x14ac:dyDescent="0.25">
      <c r="B148" s="108" t="s">
        <v>1869</v>
      </c>
      <c r="C148" s="65" t="s">
        <v>110</v>
      </c>
      <c r="D148" s="73" t="s">
        <v>223</v>
      </c>
      <c r="E148" s="67"/>
      <c r="F148" s="67"/>
      <c r="G148" s="121"/>
      <c r="H148" s="120"/>
      <c r="I148" s="68"/>
      <c r="J148" s="93"/>
    </row>
    <row r="149" spans="2:10" s="52" customFormat="1" ht="15" x14ac:dyDescent="0.25">
      <c r="B149" s="109" t="s">
        <v>1873</v>
      </c>
      <c r="C149" s="104" t="s">
        <v>97</v>
      </c>
      <c r="D149" s="73" t="s">
        <v>1049</v>
      </c>
      <c r="E149" s="67" t="str">
        <f>VLOOKUP(D149,'SSS (Task Order Based)'!$A$3:$D$237,4,FALSE)</f>
        <v>Lot per course</v>
      </c>
      <c r="F149" s="67">
        <v>1</v>
      </c>
      <c r="G149" s="121">
        <f>VLOOKUP(D149,'SSS (Task Order Based)'!$A$3:$G$237,6,FALSE)</f>
        <v>0</v>
      </c>
      <c r="H149" s="120">
        <f t="shared" si="6"/>
        <v>0</v>
      </c>
      <c r="I149" s="68" t="s">
        <v>33</v>
      </c>
      <c r="J149" s="71"/>
    </row>
    <row r="150" spans="2:10" s="52" customFormat="1" ht="15" x14ac:dyDescent="0.25">
      <c r="B150" s="109" t="s">
        <v>1874</v>
      </c>
      <c r="C150" s="104" t="s">
        <v>96</v>
      </c>
      <c r="D150" s="73" t="s">
        <v>1050</v>
      </c>
      <c r="E150" s="67" t="str">
        <f>VLOOKUP(D150,'SSS (Task Order Based)'!$A$3:$D$237,4,FALSE)</f>
        <v>Lot per course</v>
      </c>
      <c r="F150" s="67">
        <v>1</v>
      </c>
      <c r="G150" s="121">
        <f>VLOOKUP(D150,'SSS (Task Order Based)'!$A$3:$G$237,6,FALSE)</f>
        <v>0</v>
      </c>
      <c r="H150" s="120">
        <f t="shared" si="6"/>
        <v>0</v>
      </c>
      <c r="I150" s="68" t="s">
        <v>33</v>
      </c>
      <c r="J150" s="71"/>
    </row>
    <row r="151" spans="2:10" s="52" customFormat="1" ht="15" x14ac:dyDescent="0.25">
      <c r="B151" s="109" t="s">
        <v>1875</v>
      </c>
      <c r="C151" s="104" t="s">
        <v>94</v>
      </c>
      <c r="D151" s="73" t="s">
        <v>1051</v>
      </c>
      <c r="E151" s="67" t="str">
        <f>VLOOKUP(D151,'SSS (Task Order Based)'!$A$3:$D$237,4,FALSE)</f>
        <v>Lot per course</v>
      </c>
      <c r="F151" s="67">
        <v>1</v>
      </c>
      <c r="G151" s="121">
        <f>VLOOKUP(D151,'SSS (Task Order Based)'!$A$3:$G$237,6,FALSE)</f>
        <v>0</v>
      </c>
      <c r="H151" s="120">
        <f t="shared" si="6"/>
        <v>0</v>
      </c>
      <c r="I151" s="68" t="s">
        <v>33</v>
      </c>
      <c r="J151" s="71"/>
    </row>
    <row r="152" spans="2:10" s="52" customFormat="1" ht="15" x14ac:dyDescent="0.25">
      <c r="B152" s="109" t="s">
        <v>1876</v>
      </c>
      <c r="C152" s="104" t="s">
        <v>95</v>
      </c>
      <c r="D152" s="73" t="s">
        <v>1052</v>
      </c>
      <c r="E152" s="67" t="str">
        <f>VLOOKUP(D152,'SSS (Task Order Based)'!$A$3:$D$237,4,FALSE)</f>
        <v>Lot per course</v>
      </c>
      <c r="F152" s="67">
        <v>1</v>
      </c>
      <c r="G152" s="121">
        <f>VLOOKUP(D152,'SSS (Task Order Based)'!$A$3:$G$237,6,FALSE)</f>
        <v>0</v>
      </c>
      <c r="H152" s="120">
        <f t="shared" si="6"/>
        <v>0</v>
      </c>
      <c r="I152" s="68" t="s">
        <v>33</v>
      </c>
      <c r="J152" s="71"/>
    </row>
    <row r="153" spans="2:10" s="52" customFormat="1" ht="15" x14ac:dyDescent="0.25">
      <c r="B153" s="109" t="s">
        <v>1877</v>
      </c>
      <c r="C153" s="104" t="s">
        <v>98</v>
      </c>
      <c r="D153" s="73" t="s">
        <v>1053</v>
      </c>
      <c r="E153" s="67" t="str">
        <f>VLOOKUP(D153,'SSS (Task Order Based)'!$A$3:$D$237,4,FALSE)</f>
        <v>Lot per course</v>
      </c>
      <c r="F153" s="67">
        <v>1</v>
      </c>
      <c r="G153" s="121">
        <f>VLOOKUP(D153,'SSS (Task Order Based)'!$A$3:$G$237,6,FALSE)</f>
        <v>0</v>
      </c>
      <c r="H153" s="120">
        <f t="shared" si="6"/>
        <v>0</v>
      </c>
      <c r="I153" s="68" t="s">
        <v>33</v>
      </c>
      <c r="J153" s="71"/>
    </row>
    <row r="154" spans="2:10" s="52" customFormat="1" ht="15" x14ac:dyDescent="0.25">
      <c r="B154" s="109" t="s">
        <v>1878</v>
      </c>
      <c r="C154" s="104" t="s">
        <v>99</v>
      </c>
      <c r="D154" s="73" t="s">
        <v>1054</v>
      </c>
      <c r="E154" s="67" t="str">
        <f>VLOOKUP(D154,'SSS (Task Order Based)'!$A$3:$D$237,4,FALSE)</f>
        <v>Lot per course</v>
      </c>
      <c r="F154" s="67">
        <v>1</v>
      </c>
      <c r="G154" s="121">
        <f>VLOOKUP(D154,'SSS (Task Order Based)'!$A$3:$G$237,6,FALSE)</f>
        <v>0</v>
      </c>
      <c r="H154" s="120">
        <f t="shared" si="6"/>
        <v>0</v>
      </c>
      <c r="I154" s="68" t="s">
        <v>33</v>
      </c>
      <c r="J154" s="71"/>
    </row>
    <row r="155" spans="2:10" s="52" customFormat="1" ht="15" x14ac:dyDescent="0.25">
      <c r="B155" s="109" t="s">
        <v>1879</v>
      </c>
      <c r="C155" s="104" t="s">
        <v>101</v>
      </c>
      <c r="D155" s="73" t="s">
        <v>1055</v>
      </c>
      <c r="E155" s="67" t="str">
        <f>VLOOKUP(D155,'SSS (Task Order Based)'!$A$3:$D$237,4,FALSE)</f>
        <v>Lot per course</v>
      </c>
      <c r="F155" s="67">
        <v>1</v>
      </c>
      <c r="G155" s="121">
        <f>VLOOKUP(D155,'SSS (Task Order Based)'!$A$3:$G$237,6,FALSE)</f>
        <v>0</v>
      </c>
      <c r="H155" s="120">
        <f t="shared" si="6"/>
        <v>0</v>
      </c>
      <c r="I155" s="68" t="s">
        <v>33</v>
      </c>
      <c r="J155" s="71"/>
    </row>
    <row r="156" spans="2:10" s="52" customFormat="1" ht="15" x14ac:dyDescent="0.25">
      <c r="B156" s="109" t="s">
        <v>1880</v>
      </c>
      <c r="C156" s="104" t="s">
        <v>100</v>
      </c>
      <c r="D156" s="73" t="s">
        <v>1056</v>
      </c>
      <c r="E156" s="67" t="str">
        <f>VLOOKUP(D156,'SSS (Task Order Based)'!$A$3:$D$237,4,FALSE)</f>
        <v>Lot per course</v>
      </c>
      <c r="F156" s="67">
        <v>1</v>
      </c>
      <c r="G156" s="121">
        <f>VLOOKUP(D156,'SSS (Task Order Based)'!$A$3:$G$237,6,FALSE)</f>
        <v>0</v>
      </c>
      <c r="H156" s="120">
        <f t="shared" si="6"/>
        <v>0</v>
      </c>
      <c r="I156" s="68" t="s">
        <v>33</v>
      </c>
      <c r="J156" s="71"/>
    </row>
    <row r="157" spans="2:10" s="52" customFormat="1" ht="15" x14ac:dyDescent="0.25">
      <c r="B157" s="109" t="s">
        <v>1881</v>
      </c>
      <c r="C157" s="65" t="s">
        <v>1018</v>
      </c>
      <c r="D157" s="73" t="s">
        <v>226</v>
      </c>
      <c r="E157" s="67"/>
      <c r="F157" s="67"/>
      <c r="G157" s="121"/>
      <c r="H157" s="120"/>
      <c r="I157" s="68"/>
      <c r="J157" s="71"/>
    </row>
    <row r="158" spans="2:10" s="52" customFormat="1" ht="15" x14ac:dyDescent="0.25">
      <c r="B158" s="109" t="s">
        <v>1882</v>
      </c>
      <c r="C158" s="104" t="s">
        <v>1012</v>
      </c>
      <c r="D158" s="73" t="s">
        <v>227</v>
      </c>
      <c r="E158" s="67" t="str">
        <f>VLOOKUP(D158,'SSS (Task Order Based)'!$A$3:$D$237,4,FALSE)</f>
        <v>per person</v>
      </c>
      <c r="F158" s="154">
        <v>10</v>
      </c>
      <c r="G158" s="121">
        <f>VLOOKUP(D158,'SSS (Task Order Based)'!$A$3:$G$237,6,FALSE)</f>
        <v>0</v>
      </c>
      <c r="H158" s="120">
        <f t="shared" si="6"/>
        <v>0</v>
      </c>
      <c r="I158" s="68" t="s">
        <v>33</v>
      </c>
      <c r="J158" s="71"/>
    </row>
    <row r="159" spans="2:10" s="52" customFormat="1" ht="15" x14ac:dyDescent="0.25">
      <c r="B159" s="109" t="s">
        <v>1883</v>
      </c>
      <c r="C159" s="104" t="s">
        <v>1013</v>
      </c>
      <c r="D159" s="73" t="s">
        <v>228</v>
      </c>
      <c r="E159" s="67" t="str">
        <f>VLOOKUP(D159,'SSS (Task Order Based)'!$A$3:$D$237,4,FALSE)</f>
        <v>per person per day</v>
      </c>
      <c r="F159" s="154">
        <v>50</v>
      </c>
      <c r="G159" s="121">
        <f>VLOOKUP(D159,'SSS (Task Order Based)'!$A$3:$G$237,6,FALSE)</f>
        <v>0</v>
      </c>
      <c r="H159" s="120">
        <f t="shared" si="6"/>
        <v>0</v>
      </c>
      <c r="I159" s="68" t="s">
        <v>33</v>
      </c>
      <c r="J159" s="71"/>
    </row>
    <row r="160" spans="2:10" s="52" customFormat="1" ht="15" x14ac:dyDescent="0.25">
      <c r="B160" s="108" t="s">
        <v>1870</v>
      </c>
      <c r="C160" s="65" t="s">
        <v>113</v>
      </c>
      <c r="D160" s="73" t="s">
        <v>249</v>
      </c>
      <c r="E160" s="73" t="str">
        <f>VLOOKUP(D160,'SSS (Task Order Based)'!$A$3:$D$237,4,FALSE)</f>
        <v>percentage of related activities per Task Order</v>
      </c>
      <c r="F160" s="116">
        <f>VLOOKUP(D160,'SSS (Task Order Based)'!$A$3:$G$237,7,FALSE)</f>
        <v>0</v>
      </c>
      <c r="G160" s="121">
        <f>SUM(H161:H162)</f>
        <v>0</v>
      </c>
      <c r="H160" s="106">
        <f t="shared" ref="H160" si="7">F160*G160</f>
        <v>0</v>
      </c>
      <c r="I160" s="68" t="s">
        <v>33</v>
      </c>
      <c r="J160" s="71"/>
    </row>
    <row r="161" spans="2:10" s="52" customFormat="1" ht="15" x14ac:dyDescent="0.25">
      <c r="B161" s="108" t="s">
        <v>1871</v>
      </c>
      <c r="C161" s="65" t="s">
        <v>1083</v>
      </c>
      <c r="D161" s="73" t="s">
        <v>250</v>
      </c>
      <c r="E161" s="67" t="s">
        <v>1210</v>
      </c>
      <c r="F161" s="67">
        <v>450</v>
      </c>
      <c r="G161" s="117">
        <f>IF(COUNTIF('SSS (Task Order Based)'!$F$125:$F$142,"")=18,0,AVERAGEIF('SSS (Task Order Based)'!$F$125:$F$142,"&gt;0"))</f>
        <v>0</v>
      </c>
      <c r="H161" s="106">
        <f t="shared" ref="H161:H162" si="8">F161*G161</f>
        <v>0</v>
      </c>
      <c r="I161" s="68" t="s">
        <v>33</v>
      </c>
      <c r="J161" s="71"/>
    </row>
    <row r="162" spans="2:10" s="52" customFormat="1" ht="15" x14ac:dyDescent="0.25">
      <c r="B162" s="108" t="s">
        <v>1872</v>
      </c>
      <c r="C162" s="65" t="s">
        <v>1084</v>
      </c>
      <c r="D162" s="73" t="s">
        <v>264</v>
      </c>
      <c r="E162" s="67" t="s">
        <v>1210</v>
      </c>
      <c r="F162" s="67">
        <v>40</v>
      </c>
      <c r="G162" s="117">
        <f>IF(COUNTIF('SSS (Task Order Based)'!$F$144:$F$161,"")=18,0,AVERAGEIF('SSS (Task Order Based)'!$F$144:$F$161,"&gt;0"))</f>
        <v>0</v>
      </c>
      <c r="H162" s="106">
        <f t="shared" si="8"/>
        <v>0</v>
      </c>
      <c r="I162" s="68" t="s">
        <v>33</v>
      </c>
      <c r="J162" s="71"/>
    </row>
    <row r="163" spans="2:10" s="88" customFormat="1" ht="15" customHeight="1" x14ac:dyDescent="0.25">
      <c r="B163" s="114" t="s">
        <v>2182</v>
      </c>
      <c r="C163" s="40"/>
      <c r="D163" s="89"/>
      <c r="E163" s="40"/>
      <c r="F163" s="90"/>
      <c r="G163" s="91"/>
      <c r="H163" s="95">
        <f>SUBTOTAL(9,H119:H162)</f>
        <v>0</v>
      </c>
      <c r="I163" s="40"/>
      <c r="J163" s="92"/>
    </row>
    <row r="164" spans="2:10" s="88" customFormat="1" ht="2.25" customHeight="1" x14ac:dyDescent="0.25">
      <c r="B164" s="114"/>
      <c r="C164" s="40"/>
      <c r="D164" s="89"/>
      <c r="E164" s="40"/>
      <c r="F164" s="90"/>
      <c r="G164" s="91"/>
      <c r="H164" s="95"/>
      <c r="I164" s="40"/>
      <c r="J164" s="92"/>
    </row>
    <row r="165" spans="2:10" s="99" customFormat="1" ht="15" x14ac:dyDescent="0.25">
      <c r="B165" s="111" t="s">
        <v>1218</v>
      </c>
      <c r="C165" s="85" t="s">
        <v>2183</v>
      </c>
      <c r="D165" s="83"/>
      <c r="E165" s="86"/>
      <c r="F165" s="87"/>
      <c r="G165" s="100"/>
      <c r="H165" s="101" t="s">
        <v>27</v>
      </c>
      <c r="I165" s="101" t="s">
        <v>27</v>
      </c>
      <c r="J165" s="102"/>
    </row>
    <row r="166" spans="2:10" s="96" customFormat="1" ht="15" x14ac:dyDescent="0.25">
      <c r="B166" s="108" t="s">
        <v>1905</v>
      </c>
      <c r="C166" s="65" t="s">
        <v>113</v>
      </c>
      <c r="D166" s="73" t="s">
        <v>202</v>
      </c>
      <c r="E166" s="67" t="str">
        <f>VLOOKUP(D166,'SSS (Task Order Based)'!$A$3:$D$237,4,FALSE)</f>
        <v>percentage of related activities per Task Order</v>
      </c>
      <c r="F166" s="116">
        <f>VLOOKUP(D166,'SSS (Task Order Based)'!$A$3:$G$237,7,FALSE)</f>
        <v>0</v>
      </c>
      <c r="G166" s="121">
        <f>SUM(H176:H179)+SUM(H193:H194)</f>
        <v>0</v>
      </c>
      <c r="H166" s="120">
        <f t="shared" ref="H166:H197" si="9">F166*G166</f>
        <v>0</v>
      </c>
      <c r="I166" s="68" t="s">
        <v>33</v>
      </c>
      <c r="J166" s="64"/>
    </row>
    <row r="167" spans="2:10" s="52" customFormat="1" ht="15" x14ac:dyDescent="0.25">
      <c r="B167" s="108" t="s">
        <v>1906</v>
      </c>
      <c r="C167" s="65" t="s">
        <v>68</v>
      </c>
      <c r="D167" s="73" t="s">
        <v>203</v>
      </c>
      <c r="E167" s="67"/>
      <c r="F167" s="116"/>
      <c r="G167" s="121"/>
      <c r="H167" s="120"/>
      <c r="I167" s="68"/>
      <c r="J167" s="71"/>
    </row>
    <row r="168" spans="2:10" s="52" customFormat="1" ht="15" x14ac:dyDescent="0.25">
      <c r="B168" s="109" t="s">
        <v>1917</v>
      </c>
      <c r="C168" s="104" t="s">
        <v>46</v>
      </c>
      <c r="D168" s="73" t="s">
        <v>204</v>
      </c>
      <c r="E168" s="67" t="str">
        <f>VLOOKUP(D168,'SSS (Task Order Based)'!$A$3:$D$237,4,FALSE)</f>
        <v>percentage of related activities per Task Order</v>
      </c>
      <c r="F168" s="116">
        <f>VLOOKUP(D168,'SSS (Task Order Based)'!$A$3:$G$237,7,FALSE)</f>
        <v>0</v>
      </c>
      <c r="G168" s="121">
        <f>SUM(H176:H179)+SUM(H193:H194)</f>
        <v>0</v>
      </c>
      <c r="H168" s="120">
        <f t="shared" si="9"/>
        <v>0</v>
      </c>
      <c r="I168" s="68" t="s">
        <v>33</v>
      </c>
      <c r="J168" s="71"/>
    </row>
    <row r="169" spans="2:10" s="52" customFormat="1" ht="15" x14ac:dyDescent="0.25">
      <c r="B169" s="109" t="s">
        <v>1918</v>
      </c>
      <c r="C169" s="104" t="s">
        <v>47</v>
      </c>
      <c r="D169" s="73" t="s">
        <v>205</v>
      </c>
      <c r="E169" s="67" t="str">
        <f>VLOOKUP(D169,'SSS (Task Order Based)'!$A$3:$D$237,4,FALSE)</f>
        <v>percentage of related activities per Task Order</v>
      </c>
      <c r="F169" s="116">
        <f>VLOOKUP(D169,'SSS (Task Order Based)'!$A$3:$G$237,7,FALSE)</f>
        <v>0</v>
      </c>
      <c r="G169" s="121">
        <f>SUM(H176:H179)+SUM(H193:H194)</f>
        <v>0</v>
      </c>
      <c r="H169" s="120">
        <f t="shared" si="9"/>
        <v>0</v>
      </c>
      <c r="I169" s="68" t="s">
        <v>33</v>
      </c>
      <c r="J169" s="71"/>
    </row>
    <row r="170" spans="2:10" s="52" customFormat="1" ht="15" x14ac:dyDescent="0.25">
      <c r="B170" s="109" t="s">
        <v>1919</v>
      </c>
      <c r="C170" s="104" t="s">
        <v>48</v>
      </c>
      <c r="D170" s="73" t="s">
        <v>206</v>
      </c>
      <c r="E170" s="67" t="str">
        <f>VLOOKUP(D170,'SSS (Task Order Based)'!$A$3:$D$237,4,FALSE)</f>
        <v>percentage of related activities per Task Order</v>
      </c>
      <c r="F170" s="116">
        <f>VLOOKUP(D170,'SSS (Task Order Based)'!$A$3:$G$237,7,FALSE)</f>
        <v>0</v>
      </c>
      <c r="G170" s="121">
        <f>SUM(H176:H179)+SUM(H193:H194)</f>
        <v>0</v>
      </c>
      <c r="H170" s="120">
        <f t="shared" si="9"/>
        <v>0</v>
      </c>
      <c r="I170" s="68" t="s">
        <v>33</v>
      </c>
      <c r="J170" s="71"/>
    </row>
    <row r="171" spans="2:10" s="52" customFormat="1" ht="15" x14ac:dyDescent="0.25">
      <c r="B171" s="109" t="s">
        <v>1920</v>
      </c>
      <c r="C171" s="104" t="s">
        <v>49</v>
      </c>
      <c r="D171" s="73" t="s">
        <v>207</v>
      </c>
      <c r="E171" s="67" t="str">
        <f>VLOOKUP(D171,'SSS (Task Order Based)'!$A$3:$D$237,4,FALSE)</f>
        <v>percentage of related activities per Task Order</v>
      </c>
      <c r="F171" s="116">
        <f>VLOOKUP(D171,'SSS (Task Order Based)'!$A$3:$G$237,7,FALSE)</f>
        <v>0</v>
      </c>
      <c r="G171" s="121">
        <f>SUM(H176:H179)+SUM(H193:H194)</f>
        <v>0</v>
      </c>
      <c r="H171" s="120">
        <f t="shared" si="9"/>
        <v>0</v>
      </c>
      <c r="I171" s="68" t="s">
        <v>33</v>
      </c>
      <c r="J171" s="71"/>
    </row>
    <row r="172" spans="2:10" s="52" customFormat="1" ht="15" x14ac:dyDescent="0.25">
      <c r="B172" s="109" t="s">
        <v>1921</v>
      </c>
      <c r="C172" s="104" t="s">
        <v>51</v>
      </c>
      <c r="D172" s="73" t="s">
        <v>208</v>
      </c>
      <c r="E172" s="67" t="str">
        <f>VLOOKUP(D172,'SSS (Task Order Based)'!$A$3:$D$237,4,FALSE)</f>
        <v>percentage of related activities per Task Order</v>
      </c>
      <c r="F172" s="116">
        <f>VLOOKUP(D172,'SSS (Task Order Based)'!$A$3:$G$237,7,FALSE)</f>
        <v>0</v>
      </c>
      <c r="G172" s="121">
        <f>SUM(H176:H179)+SUM(H193:H194)</f>
        <v>0</v>
      </c>
      <c r="H172" s="120">
        <f t="shared" si="9"/>
        <v>0</v>
      </c>
      <c r="I172" s="68" t="s">
        <v>33</v>
      </c>
      <c r="J172" s="71"/>
    </row>
    <row r="173" spans="2:10" s="52" customFormat="1" ht="15" x14ac:dyDescent="0.25">
      <c r="B173" s="109" t="s">
        <v>1922</v>
      </c>
      <c r="C173" s="104" t="s">
        <v>50</v>
      </c>
      <c r="D173" s="73" t="s">
        <v>209</v>
      </c>
      <c r="E173" s="67" t="str">
        <f>VLOOKUP(D173,'SSS (Task Order Based)'!$A$3:$D$237,4,FALSE)</f>
        <v>percentage of related activities per Task Order</v>
      </c>
      <c r="F173" s="116">
        <f>VLOOKUP(D173,'SSS (Task Order Based)'!$A$3:$G$237,7,FALSE)</f>
        <v>0</v>
      </c>
      <c r="G173" s="121">
        <f>SUM(H176:H179)+SUM(H193:H194)</f>
        <v>0</v>
      </c>
      <c r="H173" s="120">
        <f t="shared" si="9"/>
        <v>0</v>
      </c>
      <c r="I173" s="68" t="s">
        <v>33</v>
      </c>
      <c r="J173" s="71"/>
    </row>
    <row r="174" spans="2:10" s="52" customFormat="1" ht="15" x14ac:dyDescent="0.25">
      <c r="B174" s="109" t="s">
        <v>1923</v>
      </c>
      <c r="C174" s="104" t="s">
        <v>52</v>
      </c>
      <c r="D174" s="73" t="s">
        <v>210</v>
      </c>
      <c r="E174" s="67" t="str">
        <f>VLOOKUP(D174,'SSS (Task Order Based)'!$A$3:$D$237,4,FALSE)</f>
        <v>percentage of related activities per Task Order</v>
      </c>
      <c r="F174" s="116">
        <f>VLOOKUP(D174,'SSS (Task Order Based)'!$A$3:$G$237,7,FALSE)</f>
        <v>0</v>
      </c>
      <c r="G174" s="121">
        <f>SUM(H176:H179)+SUM(H193:H194)</f>
        <v>0</v>
      </c>
      <c r="H174" s="120">
        <f t="shared" si="9"/>
        <v>0</v>
      </c>
      <c r="I174" s="68" t="s">
        <v>33</v>
      </c>
      <c r="J174" s="71"/>
    </row>
    <row r="175" spans="2:10" s="52" customFormat="1" ht="15" x14ac:dyDescent="0.25">
      <c r="B175" s="108" t="s">
        <v>1907</v>
      </c>
      <c r="C175" s="65" t="s">
        <v>1031</v>
      </c>
      <c r="D175" s="73" t="s">
        <v>218</v>
      </c>
      <c r="E175" s="67"/>
      <c r="F175" s="67"/>
      <c r="G175" s="121"/>
      <c r="H175" s="120"/>
      <c r="I175" s="68"/>
      <c r="J175" s="93"/>
    </row>
    <row r="176" spans="2:10" s="52" customFormat="1" ht="15" x14ac:dyDescent="0.25">
      <c r="B176" s="109" t="s">
        <v>1936</v>
      </c>
      <c r="C176" s="104" t="s">
        <v>1030</v>
      </c>
      <c r="D176" s="73" t="s">
        <v>1036</v>
      </c>
      <c r="E176" s="67" t="str">
        <f>VLOOKUP(D176,'SSS (Task Order Based)'!$A$3:$D$237,4,FALSE)</f>
        <v>per SRS requirement</v>
      </c>
      <c r="F176" s="67">
        <v>102</v>
      </c>
      <c r="G176" s="121">
        <f>VLOOKUP(D176,'SSS (Task Order Based)'!$A$3:$G$237,6,FALSE)</f>
        <v>0</v>
      </c>
      <c r="H176" s="120">
        <f t="shared" si="9"/>
        <v>0</v>
      </c>
      <c r="I176" s="68" t="s">
        <v>33</v>
      </c>
      <c r="J176" s="93"/>
    </row>
    <row r="177" spans="2:10" s="52" customFormat="1" ht="15" x14ac:dyDescent="0.25">
      <c r="B177" s="109" t="s">
        <v>1937</v>
      </c>
      <c r="C177" s="104" t="s">
        <v>1032</v>
      </c>
      <c r="D177" s="73" t="s">
        <v>1037</v>
      </c>
      <c r="E177" s="67" t="str">
        <f>VLOOKUP(D177,'SSS (Task Order Based)'!$A$3:$D$237,4,FALSE)</f>
        <v>per SRS requirement</v>
      </c>
      <c r="F177" s="67">
        <v>304</v>
      </c>
      <c r="G177" s="121">
        <f>VLOOKUP(D177,'SSS (Task Order Based)'!$A$3:$G$237,6,FALSE)</f>
        <v>0</v>
      </c>
      <c r="H177" s="120">
        <f t="shared" si="9"/>
        <v>0</v>
      </c>
      <c r="I177" s="68" t="s">
        <v>33</v>
      </c>
      <c r="J177" s="93"/>
    </row>
    <row r="178" spans="2:10" s="52" customFormat="1" ht="15" x14ac:dyDescent="0.25">
      <c r="B178" s="109" t="s">
        <v>1938</v>
      </c>
      <c r="C178" s="104" t="s">
        <v>1033</v>
      </c>
      <c r="D178" s="73" t="s">
        <v>1038</v>
      </c>
      <c r="E178" s="67" t="str">
        <f>VLOOKUP(D178,'SSS (Task Order Based)'!$A$3:$D$237,4,FALSE)</f>
        <v>per SRS requirement</v>
      </c>
      <c r="F178" s="67">
        <v>238</v>
      </c>
      <c r="G178" s="121">
        <f>VLOOKUP(D178,'SSS (Task Order Based)'!$A$3:$G$237,6,FALSE)</f>
        <v>0</v>
      </c>
      <c r="H178" s="120">
        <f t="shared" si="9"/>
        <v>0</v>
      </c>
      <c r="I178" s="68" t="s">
        <v>33</v>
      </c>
      <c r="J178" s="93"/>
    </row>
    <row r="179" spans="2:10" s="52" customFormat="1" ht="15" x14ac:dyDescent="0.25">
      <c r="B179" s="109" t="s">
        <v>1939</v>
      </c>
      <c r="C179" s="104" t="s">
        <v>1034</v>
      </c>
      <c r="D179" s="73" t="s">
        <v>1039</v>
      </c>
      <c r="E179" s="67" t="str">
        <f>VLOOKUP(D179,'SSS (Task Order Based)'!$A$3:$D$237,4,FALSE)</f>
        <v>per SRS requirement</v>
      </c>
      <c r="F179" s="67">
        <v>32</v>
      </c>
      <c r="G179" s="121">
        <f>VLOOKUP(D179,'SSS (Task Order Based)'!$A$3:$G$237,6,FALSE)</f>
        <v>0</v>
      </c>
      <c r="H179" s="120">
        <f t="shared" si="9"/>
        <v>0</v>
      </c>
      <c r="I179" s="68" t="s">
        <v>33</v>
      </c>
      <c r="J179" s="93"/>
    </row>
    <row r="180" spans="2:10" s="52" customFormat="1" ht="15" x14ac:dyDescent="0.25">
      <c r="B180" s="108" t="s">
        <v>1908</v>
      </c>
      <c r="C180" s="65" t="s">
        <v>44</v>
      </c>
      <c r="D180" s="73" t="s">
        <v>1040</v>
      </c>
      <c r="E180" s="67"/>
      <c r="F180" s="67"/>
      <c r="G180" s="121"/>
      <c r="H180" s="120"/>
      <c r="I180" s="68"/>
      <c r="J180" s="93"/>
    </row>
    <row r="181" spans="2:10" s="52" customFormat="1" ht="15" x14ac:dyDescent="0.25">
      <c r="B181" s="109" t="s">
        <v>1924</v>
      </c>
      <c r="C181" s="104" t="s">
        <v>75</v>
      </c>
      <c r="D181" s="73" t="s">
        <v>1041</v>
      </c>
      <c r="E181" s="67" t="str">
        <f>VLOOKUP(D181,'SSS (Task Order Based)'!$A$3:$D$237,4,FALSE)</f>
        <v>percentage of related activities per Task Order</v>
      </c>
      <c r="F181" s="116">
        <f>VLOOKUP(D181,'SSS (Task Order Based)'!$A$3:$G$237,7,FALSE)</f>
        <v>0</v>
      </c>
      <c r="G181" s="121">
        <f>SUM(H176:H179)+SUM(H193:H194)</f>
        <v>0</v>
      </c>
      <c r="H181" s="120">
        <f t="shared" si="9"/>
        <v>0</v>
      </c>
      <c r="I181" s="68" t="s">
        <v>33</v>
      </c>
      <c r="J181" s="93"/>
    </row>
    <row r="182" spans="2:10" s="52" customFormat="1" ht="15" x14ac:dyDescent="0.25">
      <c r="B182" s="109" t="s">
        <v>1925</v>
      </c>
      <c r="C182" s="104" t="s">
        <v>76</v>
      </c>
      <c r="D182" s="73" t="s">
        <v>1042</v>
      </c>
      <c r="E182" s="67" t="str">
        <f>VLOOKUP(D182,'SSS (Task Order Based)'!$A$3:$D$237,4,FALSE)</f>
        <v>percentage of related activities per Task Order</v>
      </c>
      <c r="F182" s="116">
        <f>VLOOKUP(D182,'SSS (Task Order Based)'!$A$3:$G$237,7,FALSE)</f>
        <v>0</v>
      </c>
      <c r="G182" s="121">
        <f>SUM(H176:H179)+SUM(H193:H194)</f>
        <v>0</v>
      </c>
      <c r="H182" s="120">
        <f t="shared" si="9"/>
        <v>0</v>
      </c>
      <c r="I182" s="68" t="s">
        <v>33</v>
      </c>
      <c r="J182" s="93"/>
    </row>
    <row r="183" spans="2:10" s="52" customFormat="1" ht="15" x14ac:dyDescent="0.25">
      <c r="B183" s="108" t="s">
        <v>1909</v>
      </c>
      <c r="C183" s="65" t="s">
        <v>36</v>
      </c>
      <c r="D183" s="73" t="s">
        <v>219</v>
      </c>
      <c r="E183" s="67"/>
      <c r="F183" s="67"/>
      <c r="G183" s="121"/>
      <c r="H183" s="120"/>
      <c r="I183" s="68"/>
      <c r="J183" s="93"/>
    </row>
    <row r="184" spans="2:10" s="52" customFormat="1" ht="15" x14ac:dyDescent="0.25">
      <c r="B184" s="109" t="s">
        <v>1926</v>
      </c>
      <c r="C184" s="104" t="s">
        <v>73</v>
      </c>
      <c r="D184" s="73" t="s">
        <v>1028</v>
      </c>
      <c r="E184" s="67" t="str">
        <f>VLOOKUP(D184,'SSS (Task Order Based)'!$A$3:$D$237,4,FALSE)</f>
        <v>percentage of related activities per Task Order</v>
      </c>
      <c r="F184" s="116">
        <f>VLOOKUP(D184,'SSS (Task Order Based)'!$A$3:$G$237,7,FALSE)</f>
        <v>0</v>
      </c>
      <c r="G184" s="121">
        <f>SUM(H176:H179)+SUM(H193:H194)</f>
        <v>0</v>
      </c>
      <c r="H184" s="120">
        <f t="shared" si="9"/>
        <v>0</v>
      </c>
      <c r="I184" s="68" t="s">
        <v>33</v>
      </c>
      <c r="J184" s="93"/>
    </row>
    <row r="185" spans="2:10" s="52" customFormat="1" ht="15" x14ac:dyDescent="0.25">
      <c r="B185" s="109" t="s">
        <v>1927</v>
      </c>
      <c r="C185" s="104" t="s">
        <v>74</v>
      </c>
      <c r="D185" s="73" t="s">
        <v>1029</v>
      </c>
      <c r="E185" s="67" t="str">
        <f>VLOOKUP(D185,'SSS (Task Order Based)'!$A$3:$D$237,4,FALSE)</f>
        <v>percentage of related activities per Task Order</v>
      </c>
      <c r="F185" s="116">
        <f>VLOOKUP(D185,'SSS (Task Order Based)'!$A$3:$G$237,7,FALSE)</f>
        <v>0</v>
      </c>
      <c r="G185" s="121">
        <f>SUM(H176:H179)+SUM(H193:H194)</f>
        <v>0</v>
      </c>
      <c r="H185" s="120">
        <f t="shared" si="9"/>
        <v>0</v>
      </c>
      <c r="I185" s="68" t="s">
        <v>33</v>
      </c>
      <c r="J185" s="93"/>
    </row>
    <row r="186" spans="2:10" s="52" customFormat="1" ht="15" x14ac:dyDescent="0.25">
      <c r="B186" s="108" t="s">
        <v>1910</v>
      </c>
      <c r="C186" s="65" t="s">
        <v>67</v>
      </c>
      <c r="D186" s="73" t="s">
        <v>1043</v>
      </c>
      <c r="E186" s="67"/>
      <c r="F186" s="67"/>
      <c r="G186" s="121"/>
      <c r="H186" s="120"/>
      <c r="I186" s="68"/>
      <c r="J186" s="93"/>
    </row>
    <row r="187" spans="2:10" s="52" customFormat="1" ht="15" x14ac:dyDescent="0.25">
      <c r="B187" s="109" t="s">
        <v>1928</v>
      </c>
      <c r="C187" s="104" t="s">
        <v>1214</v>
      </c>
      <c r="D187" s="73" t="s">
        <v>1044</v>
      </c>
      <c r="E187" s="67" t="str">
        <f>VLOOKUP(D187,'SSS (Task Order Based)'!$A$3:$D$237,4,FALSE)</f>
        <v>percentage of related activities per Task Order</v>
      </c>
      <c r="F187" s="116">
        <f>VLOOKUP(D187,'SSS (Task Order Based)'!$A$3:$G$237,7,FALSE)</f>
        <v>0</v>
      </c>
      <c r="G187" s="121">
        <f>SUM(H176:H179)+SUM(H193:H194)</f>
        <v>0</v>
      </c>
      <c r="H187" s="120">
        <f t="shared" si="9"/>
        <v>0</v>
      </c>
      <c r="I187" s="68" t="s">
        <v>33</v>
      </c>
      <c r="J187" s="93"/>
    </row>
    <row r="188" spans="2:10" s="52" customFormat="1" ht="15" x14ac:dyDescent="0.25">
      <c r="B188" s="109" t="s">
        <v>1929</v>
      </c>
      <c r="C188" s="104" t="s">
        <v>1215</v>
      </c>
      <c r="D188" s="73" t="s">
        <v>1045</v>
      </c>
      <c r="E188" s="67" t="str">
        <f>VLOOKUP(D188,'SSS (Task Order Based)'!$A$3:$D$237,4,FALSE)</f>
        <v>percentage of related activities per Task Order</v>
      </c>
      <c r="F188" s="116">
        <f>VLOOKUP(D188,'SSS (Task Order Based)'!$A$3:$G$237,7,FALSE)</f>
        <v>0</v>
      </c>
      <c r="G188" s="121">
        <f>SUM(H176:H179)+SUM(H193:H194)</f>
        <v>0</v>
      </c>
      <c r="H188" s="120">
        <f t="shared" si="9"/>
        <v>0</v>
      </c>
      <c r="I188" s="68" t="s">
        <v>33</v>
      </c>
      <c r="J188" s="93"/>
    </row>
    <row r="189" spans="2:10" s="52" customFormat="1" ht="15" x14ac:dyDescent="0.25">
      <c r="B189" s="108" t="s">
        <v>1911</v>
      </c>
      <c r="C189" s="65" t="s">
        <v>117</v>
      </c>
      <c r="D189" s="73" t="s">
        <v>1046</v>
      </c>
      <c r="E189" s="67"/>
      <c r="F189" s="67"/>
      <c r="G189" s="121"/>
      <c r="H189" s="120"/>
      <c r="I189" s="68"/>
      <c r="J189" s="93"/>
    </row>
    <row r="190" spans="2:10" s="52" customFormat="1" ht="15" x14ac:dyDescent="0.25">
      <c r="B190" s="109" t="s">
        <v>1930</v>
      </c>
      <c r="C190" s="104" t="s">
        <v>86</v>
      </c>
      <c r="D190" s="73" t="s">
        <v>1047</v>
      </c>
      <c r="E190" s="67" t="str">
        <f>VLOOKUP(D190,'SSS (Task Order Based)'!$A$3:$D$237,4,FALSE)</f>
        <v>percentage of related activities per Task Order</v>
      </c>
      <c r="F190" s="116">
        <f>VLOOKUP(D190,'SSS (Task Order Based)'!$A$3:$G$237,7,FALSE)</f>
        <v>0</v>
      </c>
      <c r="G190" s="121">
        <f>SUM(H176:H179)+SUM(H193:H194)</f>
        <v>0</v>
      </c>
      <c r="H190" s="120">
        <f t="shared" si="9"/>
        <v>0</v>
      </c>
      <c r="I190" s="68" t="s">
        <v>33</v>
      </c>
      <c r="J190" s="93"/>
    </row>
    <row r="191" spans="2:10" s="52" customFormat="1" ht="15" x14ac:dyDescent="0.25">
      <c r="B191" s="109" t="s">
        <v>1931</v>
      </c>
      <c r="C191" s="104" t="s">
        <v>87</v>
      </c>
      <c r="D191" s="73" t="s">
        <v>1048</v>
      </c>
      <c r="E191" s="67" t="str">
        <f>VLOOKUP(D191,'SSS (Task Order Based)'!$A$3:$D$237,4,FALSE)</f>
        <v>percentage of related activities per Task Order</v>
      </c>
      <c r="F191" s="116">
        <f>VLOOKUP(D191,'SSS (Task Order Based)'!$A$3:$G$237,7,FALSE)</f>
        <v>0</v>
      </c>
      <c r="G191" s="121">
        <f>SUM(H176:H179)+SUM(H193:H194)</f>
        <v>0</v>
      </c>
      <c r="H191" s="120">
        <f t="shared" si="9"/>
        <v>0</v>
      </c>
      <c r="I191" s="68" t="s">
        <v>33</v>
      </c>
      <c r="J191" s="93"/>
    </row>
    <row r="192" spans="2:10" s="52" customFormat="1" ht="15" x14ac:dyDescent="0.25">
      <c r="B192" s="108" t="s">
        <v>1912</v>
      </c>
      <c r="C192" s="65" t="s">
        <v>111</v>
      </c>
      <c r="D192" s="73" t="s">
        <v>220</v>
      </c>
      <c r="E192" s="67"/>
      <c r="F192" s="67"/>
      <c r="G192" s="121"/>
      <c r="H192" s="120"/>
      <c r="I192" s="68"/>
      <c r="J192" s="93"/>
    </row>
    <row r="193" spans="2:10" s="52" customFormat="1" ht="15" x14ac:dyDescent="0.25">
      <c r="B193" s="109" t="s">
        <v>1932</v>
      </c>
      <c r="C193" s="104" t="s">
        <v>88</v>
      </c>
      <c r="D193" s="73" t="s">
        <v>221</v>
      </c>
      <c r="E193" s="67" t="str">
        <f>VLOOKUP(D193,'SSS (Task Order Based)'!$A$3:$D$237,4,FALSE)</f>
        <v>Per Site</v>
      </c>
      <c r="F193" s="67">
        <v>1</v>
      </c>
      <c r="G193" s="121">
        <f>VLOOKUP(D193,'SSS (Task Order Based)'!$A$3:$G$237,6,FALSE)</f>
        <v>0</v>
      </c>
      <c r="H193" s="120">
        <f t="shared" si="9"/>
        <v>0</v>
      </c>
      <c r="I193" s="68" t="s">
        <v>33</v>
      </c>
      <c r="J193" s="93"/>
    </row>
    <row r="194" spans="2:10" s="52" customFormat="1" ht="15" x14ac:dyDescent="0.25">
      <c r="B194" s="109" t="s">
        <v>1933</v>
      </c>
      <c r="C194" s="104" t="s">
        <v>89</v>
      </c>
      <c r="D194" s="73" t="s">
        <v>222</v>
      </c>
      <c r="E194" s="67" t="str">
        <f>VLOOKUP(D194,'SSS (Task Order Based)'!$A$3:$D$237,4,FALSE)</f>
        <v xml:space="preserve">Per Site </v>
      </c>
      <c r="F194" s="67">
        <v>1</v>
      </c>
      <c r="G194" s="121">
        <f>VLOOKUP(D194,'SSS (Task Order Based)'!$A$3:$G$237,6,FALSE)</f>
        <v>0</v>
      </c>
      <c r="H194" s="120">
        <f t="shared" si="9"/>
        <v>0</v>
      </c>
      <c r="I194" s="68" t="s">
        <v>33</v>
      </c>
      <c r="J194" s="93"/>
    </row>
    <row r="195" spans="2:10" s="52" customFormat="1" ht="15" x14ac:dyDescent="0.25">
      <c r="B195" s="108" t="s">
        <v>1913</v>
      </c>
      <c r="C195" s="65" t="s">
        <v>1018</v>
      </c>
      <c r="D195" s="73" t="s">
        <v>226</v>
      </c>
      <c r="E195" s="67"/>
      <c r="F195" s="67"/>
      <c r="G195" s="121"/>
      <c r="H195" s="120"/>
      <c r="I195" s="68"/>
      <c r="J195" s="93"/>
    </row>
    <row r="196" spans="2:10" s="52" customFormat="1" ht="15" x14ac:dyDescent="0.25">
      <c r="B196" s="109" t="s">
        <v>1934</v>
      </c>
      <c r="C196" s="104" t="s">
        <v>1012</v>
      </c>
      <c r="D196" s="73" t="s">
        <v>227</v>
      </c>
      <c r="E196" s="67" t="str">
        <f>VLOOKUP(D196,'SSS (Task Order Based)'!$A$3:$D$237,4,FALSE)</f>
        <v>per person</v>
      </c>
      <c r="F196" s="154">
        <v>30</v>
      </c>
      <c r="G196" s="121">
        <f>VLOOKUP(D196,'SSS (Task Order Based)'!$A$3:$G$237,6,FALSE)</f>
        <v>0</v>
      </c>
      <c r="H196" s="120">
        <f t="shared" si="9"/>
        <v>0</v>
      </c>
      <c r="I196" s="68" t="s">
        <v>33</v>
      </c>
      <c r="J196" s="93"/>
    </row>
    <row r="197" spans="2:10" s="52" customFormat="1" ht="15" x14ac:dyDescent="0.25">
      <c r="B197" s="109" t="s">
        <v>1935</v>
      </c>
      <c r="C197" s="104" t="s">
        <v>1013</v>
      </c>
      <c r="D197" s="73" t="s">
        <v>228</v>
      </c>
      <c r="E197" s="67" t="str">
        <f>VLOOKUP(D197,'SSS (Task Order Based)'!$A$3:$D$237,4,FALSE)</f>
        <v>per person per day</v>
      </c>
      <c r="F197" s="154">
        <v>150</v>
      </c>
      <c r="G197" s="121">
        <f>VLOOKUP(D197,'SSS (Task Order Based)'!$A$3:$G$237,6,FALSE)</f>
        <v>0</v>
      </c>
      <c r="H197" s="120">
        <f t="shared" si="9"/>
        <v>0</v>
      </c>
      <c r="I197" s="68" t="s">
        <v>33</v>
      </c>
      <c r="J197" s="71"/>
    </row>
    <row r="198" spans="2:10" s="52" customFormat="1" ht="15" x14ac:dyDescent="0.25">
      <c r="B198" s="108" t="s">
        <v>1914</v>
      </c>
      <c r="C198" s="65" t="s">
        <v>113</v>
      </c>
      <c r="D198" s="73" t="s">
        <v>249</v>
      </c>
      <c r="E198" s="73" t="str">
        <f>VLOOKUP(D198,'SSS (Task Order Based)'!$A$3:$D$237,4,FALSE)</f>
        <v>percentage of related activities per Task Order</v>
      </c>
      <c r="F198" s="116">
        <f>VLOOKUP(D198,'SSS (Task Order Based)'!$A$3:$G$237,7,FALSE)</f>
        <v>0</v>
      </c>
      <c r="G198" s="121">
        <f>SUM(H199:H200)</f>
        <v>0</v>
      </c>
      <c r="H198" s="106">
        <f t="shared" ref="H198:H200" si="10">F198*G198</f>
        <v>0</v>
      </c>
      <c r="I198" s="68" t="s">
        <v>33</v>
      </c>
      <c r="J198" s="71"/>
    </row>
    <row r="199" spans="2:10" s="52" customFormat="1" ht="15" x14ac:dyDescent="0.25">
      <c r="B199" s="108" t="s">
        <v>1915</v>
      </c>
      <c r="C199" s="65" t="s">
        <v>1083</v>
      </c>
      <c r="D199" s="73" t="s">
        <v>250</v>
      </c>
      <c r="E199" s="67" t="s">
        <v>1210</v>
      </c>
      <c r="F199" s="67">
        <v>250</v>
      </c>
      <c r="G199" s="117">
        <f>IF(COUNTIF('SSS (Task Order Based)'!$F$125:$F$142,"")=18,0,AVERAGEIF('SSS (Task Order Based)'!$F$125:$F$142,"&gt;0"))</f>
        <v>0</v>
      </c>
      <c r="H199" s="106">
        <f t="shared" si="10"/>
        <v>0</v>
      </c>
      <c r="I199" s="68" t="s">
        <v>33</v>
      </c>
      <c r="J199" s="71"/>
    </row>
    <row r="200" spans="2:10" s="52" customFormat="1" ht="15" x14ac:dyDescent="0.25">
      <c r="B200" s="108" t="s">
        <v>1916</v>
      </c>
      <c r="C200" s="65" t="s">
        <v>1084</v>
      </c>
      <c r="D200" s="73" t="s">
        <v>264</v>
      </c>
      <c r="E200" s="67" t="s">
        <v>1210</v>
      </c>
      <c r="F200" s="67">
        <v>10</v>
      </c>
      <c r="G200" s="117">
        <f>IF(COUNTIF('SSS (Task Order Based)'!$F$144:$F$161,"")=18,0,AVERAGEIF('SSS (Task Order Based)'!$F$144:$F$161,"&gt;0"))</f>
        <v>0</v>
      </c>
      <c r="H200" s="106">
        <f t="shared" si="10"/>
        <v>0</v>
      </c>
      <c r="I200" s="68" t="s">
        <v>33</v>
      </c>
      <c r="J200" s="71"/>
    </row>
    <row r="201" spans="2:10" s="88" customFormat="1" ht="15" customHeight="1" x14ac:dyDescent="0.25">
      <c r="B201" s="114" t="s">
        <v>2184</v>
      </c>
      <c r="C201" s="40"/>
      <c r="D201" s="89"/>
      <c r="E201" s="40"/>
      <c r="F201" s="90"/>
      <c r="G201" s="91"/>
      <c r="H201" s="95">
        <f>SUBTOTAL(9,H166:H200)</f>
        <v>0</v>
      </c>
      <c r="I201" s="40"/>
      <c r="J201" s="92"/>
    </row>
    <row r="202" spans="2:10" s="88" customFormat="1" ht="2.25" customHeight="1" x14ac:dyDescent="0.25">
      <c r="B202" s="114"/>
      <c r="C202" s="40"/>
      <c r="D202" s="89"/>
      <c r="E202" s="40"/>
      <c r="F202" s="90"/>
      <c r="G202" s="91"/>
      <c r="H202" s="95"/>
      <c r="I202" s="40"/>
      <c r="J202" s="92"/>
    </row>
    <row r="203" spans="2:10" s="99" customFormat="1" ht="15" x14ac:dyDescent="0.25">
      <c r="B203" s="111" t="s">
        <v>1219</v>
      </c>
      <c r="C203" s="85" t="s">
        <v>2185</v>
      </c>
      <c r="D203" s="83"/>
      <c r="E203" s="86"/>
      <c r="F203" s="87"/>
      <c r="G203" s="100"/>
      <c r="H203" s="101" t="s">
        <v>27</v>
      </c>
      <c r="I203" s="101" t="s">
        <v>27</v>
      </c>
      <c r="J203" s="102"/>
    </row>
    <row r="204" spans="2:10" s="52" customFormat="1" ht="15" x14ac:dyDescent="0.25">
      <c r="B204" s="108" t="s">
        <v>1940</v>
      </c>
      <c r="C204" s="65" t="s">
        <v>113</v>
      </c>
      <c r="D204" s="73" t="s">
        <v>230</v>
      </c>
      <c r="E204" s="67" t="str">
        <f>VLOOKUP(D204,'SSS (Task Order Based)'!$A$3:$D$237,4,FALSE)</f>
        <v>percentage of related activities per Task Order</v>
      </c>
      <c r="F204" s="116">
        <f>VLOOKUP(D204,'SSS (Task Order Based)'!$A$3:$G$237,7,FALSE)</f>
        <v>0</v>
      </c>
      <c r="G204" s="121">
        <f>SUM(H207:H223)</f>
        <v>0</v>
      </c>
      <c r="H204" s="106">
        <f>F204*G204</f>
        <v>0</v>
      </c>
      <c r="I204" s="68" t="s">
        <v>33</v>
      </c>
      <c r="J204" s="71"/>
    </row>
    <row r="205" spans="2:10" s="52" customFormat="1" ht="15" x14ac:dyDescent="0.25">
      <c r="B205" s="108" t="s">
        <v>1941</v>
      </c>
      <c r="C205" s="65" t="s">
        <v>1177</v>
      </c>
      <c r="D205" s="73" t="s">
        <v>231</v>
      </c>
      <c r="E205" s="67" t="str">
        <f>VLOOKUP(D205,'SSS (Task Order Based)'!$A$3:$D$237,4,FALSE)</f>
        <v>percentage of related activities per Task Order</v>
      </c>
      <c r="F205" s="116">
        <f>VLOOKUP(D205,'SSS (Task Order Based)'!$A$3:$G$237,7,FALSE)</f>
        <v>0</v>
      </c>
      <c r="G205" s="121">
        <f>SUM(H207:H223)</f>
        <v>0</v>
      </c>
      <c r="H205" s="106">
        <f>F205*G205</f>
        <v>0</v>
      </c>
      <c r="I205" s="68" t="s">
        <v>33</v>
      </c>
      <c r="J205" s="71"/>
    </row>
    <row r="206" spans="2:10" s="52" customFormat="1" ht="15" x14ac:dyDescent="0.25">
      <c r="B206" s="108" t="s">
        <v>1942</v>
      </c>
      <c r="C206" s="65" t="s">
        <v>1021</v>
      </c>
      <c r="D206" s="73" t="s">
        <v>232</v>
      </c>
      <c r="E206" s="67"/>
      <c r="F206" s="67"/>
      <c r="G206" s="121"/>
      <c r="H206" s="120"/>
      <c r="I206" s="68"/>
      <c r="J206" s="71"/>
    </row>
    <row r="207" spans="2:10" s="52" customFormat="1" ht="15" x14ac:dyDescent="0.25">
      <c r="B207" s="109" t="s">
        <v>1943</v>
      </c>
      <c r="C207" s="104" t="s">
        <v>1076</v>
      </c>
      <c r="D207" s="73" t="s">
        <v>233</v>
      </c>
      <c r="E207" s="67" t="str">
        <f>VLOOKUP(D207,'SSS (Task Order Based)'!$A$3:$D$237,4,FALSE)</f>
        <v>Lot per Site</v>
      </c>
      <c r="F207" s="67">
        <v>1</v>
      </c>
      <c r="G207" s="121">
        <f>VLOOKUP(D207,'SSS (Task Order Based)'!$A$3:$G$237,6,FALSE)</f>
        <v>0</v>
      </c>
      <c r="H207" s="106">
        <f>F207*G207</f>
        <v>0</v>
      </c>
      <c r="I207" s="68" t="s">
        <v>33</v>
      </c>
      <c r="J207" s="71"/>
    </row>
    <row r="208" spans="2:10" s="52" customFormat="1" ht="15" x14ac:dyDescent="0.25">
      <c r="B208" s="109" t="s">
        <v>2327</v>
      </c>
      <c r="C208" s="104" t="s">
        <v>2305</v>
      </c>
      <c r="D208" s="73" t="s">
        <v>2303</v>
      </c>
      <c r="E208" s="67" t="str">
        <f>VLOOKUP(D208,'SSS (Task Order Based)'!$A$3:$D$237,4,FALSE)</f>
        <v>Lot per Site</v>
      </c>
      <c r="F208" s="67">
        <v>24</v>
      </c>
      <c r="G208" s="121">
        <f>VLOOKUP(D208,'SSS (Task Order Based)'!$A$3:$G$237,6,FALSE)</f>
        <v>0</v>
      </c>
      <c r="H208" s="106">
        <f t="shared" ref="H208:H209" si="11">F208*G208</f>
        <v>0</v>
      </c>
      <c r="I208" s="68" t="s">
        <v>33</v>
      </c>
      <c r="J208" s="71"/>
    </row>
    <row r="209" spans="2:10" s="52" customFormat="1" ht="15" x14ac:dyDescent="0.25">
      <c r="B209" s="109" t="s">
        <v>2328</v>
      </c>
      <c r="C209" s="104" t="s">
        <v>2306</v>
      </c>
      <c r="D209" s="73" t="s">
        <v>2304</v>
      </c>
      <c r="E209" s="67" t="str">
        <f>VLOOKUP(D209,'SSS (Task Order Based)'!$A$3:$D$237,4,FALSE)</f>
        <v>Lot per Site</v>
      </c>
      <c r="F209" s="67">
        <v>6</v>
      </c>
      <c r="G209" s="121">
        <f>VLOOKUP(D209,'SSS (Task Order Based)'!$A$3:$G$237,6,FALSE)</f>
        <v>0</v>
      </c>
      <c r="H209" s="106">
        <f t="shared" si="11"/>
        <v>0</v>
      </c>
      <c r="I209" s="68" t="s">
        <v>33</v>
      </c>
      <c r="J209" s="71"/>
    </row>
    <row r="210" spans="2:10" s="52" customFormat="1" ht="15" x14ac:dyDescent="0.25">
      <c r="B210" s="108" t="s">
        <v>1948</v>
      </c>
      <c r="C210" s="65" t="s">
        <v>118</v>
      </c>
      <c r="D210" s="73" t="s">
        <v>236</v>
      </c>
      <c r="E210" s="67"/>
      <c r="F210" s="67"/>
      <c r="G210" s="121"/>
      <c r="H210" s="120"/>
      <c r="I210" s="68"/>
      <c r="J210" s="71"/>
    </row>
    <row r="211" spans="2:10" s="52" customFormat="1" ht="15" x14ac:dyDescent="0.25">
      <c r="B211" s="109" t="s">
        <v>1944</v>
      </c>
      <c r="C211" s="104" t="s">
        <v>1069</v>
      </c>
      <c r="D211" s="73" t="s">
        <v>237</v>
      </c>
      <c r="E211" s="67" t="str">
        <f>VLOOKUP(D211,'SSS (Task Order Based)'!$A$3:$D$237,4,FALSE)</f>
        <v>Per Site</v>
      </c>
      <c r="F211" s="67">
        <v>1</v>
      </c>
      <c r="G211" s="121">
        <f>VLOOKUP(D211,'SSS (Task Order Based)'!$A$3:$G$237,6,FALSE)</f>
        <v>0</v>
      </c>
      <c r="H211" s="106">
        <f t="shared" ref="H211:H219" si="12">F211*G211</f>
        <v>0</v>
      </c>
      <c r="I211" s="68" t="s">
        <v>33</v>
      </c>
      <c r="J211" s="71"/>
    </row>
    <row r="212" spans="2:10" s="52" customFormat="1" ht="15" x14ac:dyDescent="0.25">
      <c r="B212" s="109" t="s">
        <v>1949</v>
      </c>
      <c r="C212" s="104" t="s">
        <v>1176</v>
      </c>
      <c r="D212" s="73" t="s">
        <v>242</v>
      </c>
      <c r="E212" s="67" t="str">
        <f>VLOOKUP(D212,'SSS (Task Order Based)'!$A$3:$D$237,4,FALSE)</f>
        <v>percentage of related activities per Task Order</v>
      </c>
      <c r="F212" s="116">
        <f>VLOOKUP(D212,'SSS (Task Order Based)'!$A$3:$G$237,7,FALSE)</f>
        <v>0</v>
      </c>
      <c r="G212" s="121">
        <f>H211+H218+H219</f>
        <v>0</v>
      </c>
      <c r="H212" s="106">
        <f t="shared" si="12"/>
        <v>0</v>
      </c>
      <c r="I212" s="68" t="s">
        <v>33</v>
      </c>
      <c r="J212" s="71"/>
    </row>
    <row r="213" spans="2:10" s="52" customFormat="1" ht="15" x14ac:dyDescent="0.25">
      <c r="B213" s="109" t="s">
        <v>1950</v>
      </c>
      <c r="C213" s="104" t="s">
        <v>41</v>
      </c>
      <c r="D213" s="73" t="s">
        <v>243</v>
      </c>
      <c r="E213" s="67" t="str">
        <f>VLOOKUP(D213,'SSS (Task Order Based)'!$A$3:$D$237,4,FALSE)</f>
        <v>percentage of related activities per Task Order</v>
      </c>
      <c r="F213" s="116">
        <f>VLOOKUP(D213,'SSS (Task Order Based)'!$A$3:$G$237,7,FALSE)</f>
        <v>0</v>
      </c>
      <c r="G213" s="121">
        <f>H211+H218+H219</f>
        <v>0</v>
      </c>
      <c r="H213" s="106">
        <f t="shared" si="12"/>
        <v>0</v>
      </c>
      <c r="I213" s="68" t="s">
        <v>33</v>
      </c>
      <c r="J213" s="71"/>
    </row>
    <row r="214" spans="2:10" s="52" customFormat="1" ht="15" x14ac:dyDescent="0.25">
      <c r="B214" s="109" t="s">
        <v>1951</v>
      </c>
      <c r="C214" s="104" t="s">
        <v>40</v>
      </c>
      <c r="D214" s="73" t="s">
        <v>244</v>
      </c>
      <c r="E214" s="67" t="str">
        <f>VLOOKUP(D214,'SSS (Task Order Based)'!$A$3:$D$237,4,FALSE)</f>
        <v>percentage of related activities per Task Order</v>
      </c>
      <c r="F214" s="116">
        <f>VLOOKUP(D214,'SSS (Task Order Based)'!$A$3:$G$237,7,FALSE)</f>
        <v>0</v>
      </c>
      <c r="G214" s="121">
        <f>H211+H218+H219</f>
        <v>0</v>
      </c>
      <c r="H214" s="106">
        <f t="shared" si="12"/>
        <v>0</v>
      </c>
      <c r="I214" s="68" t="s">
        <v>33</v>
      </c>
      <c r="J214" s="71"/>
    </row>
    <row r="215" spans="2:10" s="52" customFormat="1" ht="15" x14ac:dyDescent="0.25">
      <c r="B215" s="109" t="s">
        <v>1952</v>
      </c>
      <c r="C215" s="104" t="s">
        <v>36</v>
      </c>
      <c r="D215" s="73" t="s">
        <v>245</v>
      </c>
      <c r="E215" s="67" t="str">
        <f>VLOOKUP(D215,'SSS (Task Order Based)'!$A$3:$D$237,4,FALSE)</f>
        <v>percentage of related activities per Task Order</v>
      </c>
      <c r="F215" s="116">
        <f>VLOOKUP(D215,'SSS (Task Order Based)'!$A$3:$G$237,7,FALSE)</f>
        <v>0</v>
      </c>
      <c r="G215" s="121">
        <f>H211+H218+H219</f>
        <v>0</v>
      </c>
      <c r="H215" s="106">
        <f t="shared" si="12"/>
        <v>0</v>
      </c>
      <c r="I215" s="68" t="s">
        <v>33</v>
      </c>
      <c r="J215" s="71"/>
    </row>
    <row r="216" spans="2:10" s="52" customFormat="1" ht="15" x14ac:dyDescent="0.25">
      <c r="B216" s="109" t="s">
        <v>1945</v>
      </c>
      <c r="C216" s="104" t="s">
        <v>67</v>
      </c>
      <c r="D216" s="73" t="s">
        <v>1074</v>
      </c>
      <c r="E216" s="67" t="str">
        <f>VLOOKUP(D216,'SSS (Task Order Based)'!$A$3:$D$237,4,FALSE)</f>
        <v>percentage of related activities per Task Order</v>
      </c>
      <c r="F216" s="116">
        <f>VLOOKUP(D216,'SSS (Task Order Based)'!$A$3:$G$237,7,FALSE)</f>
        <v>0</v>
      </c>
      <c r="G216" s="121">
        <f>H211+H218+H219</f>
        <v>0</v>
      </c>
      <c r="H216" s="106">
        <f t="shared" si="12"/>
        <v>0</v>
      </c>
      <c r="I216" s="68" t="s">
        <v>33</v>
      </c>
      <c r="J216" s="71"/>
    </row>
    <row r="217" spans="2:10" s="52" customFormat="1" ht="15" x14ac:dyDescent="0.25">
      <c r="B217" s="109" t="s">
        <v>1946</v>
      </c>
      <c r="C217" s="104" t="s">
        <v>117</v>
      </c>
      <c r="D217" s="73" t="s">
        <v>1075</v>
      </c>
      <c r="E217" s="67" t="str">
        <f>VLOOKUP(D217,'SSS (Task Order Based)'!$A$3:$D$237,4,FALSE)</f>
        <v>percentage of related activities per Task Order</v>
      </c>
      <c r="F217" s="116">
        <f>VLOOKUP(D217,'SSS (Task Order Based)'!$A$3:$G$237,7,FALSE)</f>
        <v>0</v>
      </c>
      <c r="G217" s="121">
        <f>H211+H218+H219</f>
        <v>0</v>
      </c>
      <c r="H217" s="106">
        <f t="shared" si="12"/>
        <v>0</v>
      </c>
      <c r="I217" s="68" t="s">
        <v>33</v>
      </c>
      <c r="J217" s="71"/>
    </row>
    <row r="218" spans="2:10" s="52" customFormat="1" ht="15" x14ac:dyDescent="0.25">
      <c r="B218" s="109" t="s">
        <v>1947</v>
      </c>
      <c r="C218" s="104" t="s">
        <v>2321</v>
      </c>
      <c r="D218" s="73" t="s">
        <v>2317</v>
      </c>
      <c r="E218" s="67" t="str">
        <f>VLOOKUP(D218,'SSS (Task Order Based)'!$A$3:$D$237,4,FALSE)</f>
        <v>Per Site</v>
      </c>
      <c r="F218" s="67">
        <v>2</v>
      </c>
      <c r="G218" s="121">
        <f>VLOOKUP(D218,'SSS (Task Order Based)'!$A$3:$G$237,6,FALSE)</f>
        <v>0</v>
      </c>
      <c r="H218" s="106">
        <f t="shared" si="12"/>
        <v>0</v>
      </c>
      <c r="I218" s="68" t="s">
        <v>33</v>
      </c>
      <c r="J218" s="71"/>
    </row>
    <row r="219" spans="2:10" s="52" customFormat="1" ht="15" x14ac:dyDescent="0.25">
      <c r="B219" s="109" t="s">
        <v>2329</v>
      </c>
      <c r="C219" s="104" t="s">
        <v>2331</v>
      </c>
      <c r="D219" s="73" t="s">
        <v>2318</v>
      </c>
      <c r="E219" s="67" t="str">
        <f>VLOOKUP(D219,'SSS (Task Order Based)'!$A$3:$D$237,4,FALSE)</f>
        <v>Per Site</v>
      </c>
      <c r="F219" s="67">
        <v>1</v>
      </c>
      <c r="G219" s="121">
        <f>VLOOKUP(D219,'SSS (Task Order Based)'!$A$3:$G$237,6,FALSE)</f>
        <v>0</v>
      </c>
      <c r="H219" s="106">
        <f t="shared" si="12"/>
        <v>0</v>
      </c>
      <c r="I219" s="68" t="s">
        <v>33</v>
      </c>
      <c r="J219" s="71"/>
    </row>
    <row r="220" spans="2:10" s="52" customFormat="1" ht="15" x14ac:dyDescent="0.25">
      <c r="B220" s="109" t="s">
        <v>2330</v>
      </c>
      <c r="C220" s="104" t="s">
        <v>111</v>
      </c>
      <c r="D220" s="73" t="s">
        <v>246</v>
      </c>
      <c r="E220" s="67" t="str">
        <f>VLOOKUP(D220,'SSS (Task Order Based)'!$A$3:$D$237,4,FALSE)</f>
        <v>Per Site</v>
      </c>
      <c r="F220" s="67">
        <v>1</v>
      </c>
      <c r="G220" s="121">
        <f>VLOOKUP(D220,'SSS (Task Order Based)'!$A$3:$G$237,6,FALSE)</f>
        <v>0</v>
      </c>
      <c r="H220" s="106">
        <f t="shared" ref="H220" si="13">F220*G220</f>
        <v>0</v>
      </c>
      <c r="I220" s="68" t="s">
        <v>33</v>
      </c>
      <c r="J220" s="71"/>
    </row>
    <row r="221" spans="2:10" s="52" customFormat="1" ht="15" x14ac:dyDescent="0.25">
      <c r="B221" s="108" t="s">
        <v>2194</v>
      </c>
      <c r="C221" s="65" t="s">
        <v>1023</v>
      </c>
      <c r="D221" s="73" t="s">
        <v>247</v>
      </c>
      <c r="E221" s="67"/>
      <c r="F221" s="67"/>
      <c r="G221" s="121"/>
      <c r="H221" s="120"/>
      <c r="I221" s="68"/>
      <c r="J221" s="71"/>
    </row>
    <row r="222" spans="2:10" s="52" customFormat="1" ht="15" x14ac:dyDescent="0.25">
      <c r="B222" s="109" t="s">
        <v>2195</v>
      </c>
      <c r="C222" s="104" t="s">
        <v>1024</v>
      </c>
      <c r="D222" s="73" t="s">
        <v>1026</v>
      </c>
      <c r="E222" s="67" t="str">
        <f>VLOOKUP(D222,'SSS (Task Order Based)'!$A$3:$D$237,4,FALSE)</f>
        <v>per course</v>
      </c>
      <c r="F222" s="67">
        <v>1</v>
      </c>
      <c r="G222" s="121">
        <f>VLOOKUP(D222,'SSS (Task Order Based)'!$A$3:$G$237,6,FALSE)</f>
        <v>0</v>
      </c>
      <c r="H222" s="106">
        <f>F222*G222</f>
        <v>0</v>
      </c>
      <c r="I222" s="68" t="s">
        <v>33</v>
      </c>
      <c r="J222" s="71"/>
    </row>
    <row r="223" spans="2:10" s="52" customFormat="1" ht="15" x14ac:dyDescent="0.25">
      <c r="B223" s="109" t="s">
        <v>2196</v>
      </c>
      <c r="C223" s="104" t="s">
        <v>1025</v>
      </c>
      <c r="D223" s="73" t="s">
        <v>1027</v>
      </c>
      <c r="E223" s="67" t="str">
        <f>VLOOKUP(D223,'SSS (Task Order Based)'!$A$3:$D$237,4,FALSE)</f>
        <v>per course</v>
      </c>
      <c r="F223" s="67">
        <v>1</v>
      </c>
      <c r="G223" s="121">
        <f>VLOOKUP(D223,'SSS (Task Order Based)'!$A$3:$G$237,6,FALSE)</f>
        <v>0</v>
      </c>
      <c r="H223" s="106">
        <f>F223*G223</f>
        <v>0</v>
      </c>
      <c r="I223" s="68" t="s">
        <v>33</v>
      </c>
      <c r="J223" s="71"/>
    </row>
    <row r="224" spans="2:10" s="88" customFormat="1" ht="15" customHeight="1" x14ac:dyDescent="0.25">
      <c r="B224" s="114" t="s">
        <v>2186</v>
      </c>
      <c r="C224" s="40"/>
      <c r="D224" s="89"/>
      <c r="E224" s="40"/>
      <c r="F224" s="90"/>
      <c r="G224" s="91"/>
      <c r="H224" s="95">
        <f>SUBTOTAL(9,H204:H223)</f>
        <v>0</v>
      </c>
      <c r="I224" s="40"/>
      <c r="J224" s="92"/>
    </row>
    <row r="225" spans="2:10" s="88" customFormat="1" ht="2.25" customHeight="1" x14ac:dyDescent="0.25">
      <c r="B225" s="114"/>
      <c r="C225" s="40"/>
      <c r="D225" s="89"/>
      <c r="E225" s="40"/>
      <c r="F225" s="90"/>
      <c r="G225" s="91"/>
      <c r="H225" s="95"/>
      <c r="I225" s="40"/>
      <c r="J225" s="92"/>
    </row>
    <row r="226" spans="2:10" s="99" customFormat="1" ht="15" x14ac:dyDescent="0.25">
      <c r="B226" s="111" t="s">
        <v>1220</v>
      </c>
      <c r="C226" s="85" t="s">
        <v>2187</v>
      </c>
      <c r="D226" s="83"/>
      <c r="E226" s="86"/>
      <c r="F226" s="87"/>
      <c r="G226" s="100"/>
      <c r="H226" s="101" t="s">
        <v>27</v>
      </c>
      <c r="I226" s="101" t="s">
        <v>27</v>
      </c>
      <c r="J226" s="102"/>
    </row>
    <row r="227" spans="2:10" s="52" customFormat="1" ht="15" x14ac:dyDescent="0.25">
      <c r="B227" s="108" t="s">
        <v>1953</v>
      </c>
      <c r="C227" s="65" t="s">
        <v>113</v>
      </c>
      <c r="D227" s="73" t="s">
        <v>249</v>
      </c>
      <c r="E227" s="73" t="str">
        <f>VLOOKUP(D227,'SSS (Task Order Based)'!$A$3:$D$237,4,FALSE)</f>
        <v>percentage of related activities per Task Order</v>
      </c>
      <c r="F227" s="116">
        <f>VLOOKUP(D227,'SSS (Task Order Based)'!$A$3:$G$237,7,FALSE)</f>
        <v>0</v>
      </c>
      <c r="G227" s="121">
        <f>SUM(H228:H229)</f>
        <v>0</v>
      </c>
      <c r="H227" s="106">
        <f t="shared" ref="H227:H229" si="14">F227*G227</f>
        <v>0</v>
      </c>
      <c r="I227" s="68" t="s">
        <v>33</v>
      </c>
      <c r="J227" s="71"/>
    </row>
    <row r="228" spans="2:10" s="52" customFormat="1" ht="15" x14ac:dyDescent="0.25">
      <c r="B228" s="108" t="s">
        <v>1954</v>
      </c>
      <c r="C228" s="65" t="s">
        <v>1083</v>
      </c>
      <c r="D228" s="73" t="s">
        <v>250</v>
      </c>
      <c r="E228" s="67" t="s">
        <v>1210</v>
      </c>
      <c r="F228" s="67">
        <v>1400</v>
      </c>
      <c r="G228" s="117">
        <f>IF(COUNTIF('SSS (Task Order Based)'!$F$125:$F$142,"")=18,0,AVERAGEIF('SSS (Task Order Based)'!$F$125:$F$142,"&gt;0"))</f>
        <v>0</v>
      </c>
      <c r="H228" s="106">
        <f t="shared" si="14"/>
        <v>0</v>
      </c>
      <c r="I228" s="68" t="s">
        <v>33</v>
      </c>
      <c r="J228" s="71"/>
    </row>
    <row r="229" spans="2:10" s="52" customFormat="1" ht="15" x14ac:dyDescent="0.25">
      <c r="B229" s="108" t="s">
        <v>1955</v>
      </c>
      <c r="C229" s="65" t="s">
        <v>1084</v>
      </c>
      <c r="D229" s="73" t="s">
        <v>264</v>
      </c>
      <c r="E229" s="67" t="s">
        <v>1210</v>
      </c>
      <c r="F229" s="67">
        <v>235</v>
      </c>
      <c r="G229" s="117">
        <f>IF(COUNTIF('SSS (Task Order Based)'!$F$144:$F$161,"")=18,0,AVERAGEIF('SSS (Task Order Based)'!$F$144:$F$161,"&gt;0"))</f>
        <v>0</v>
      </c>
      <c r="H229" s="106">
        <f t="shared" si="14"/>
        <v>0</v>
      </c>
      <c r="I229" s="68" t="s">
        <v>33</v>
      </c>
      <c r="J229" s="71"/>
    </row>
    <row r="230" spans="2:10" s="88" customFormat="1" ht="15" customHeight="1" x14ac:dyDescent="0.25">
      <c r="B230" s="114" t="s">
        <v>2188</v>
      </c>
      <c r="C230" s="40"/>
      <c r="D230" s="89"/>
      <c r="E230" s="40"/>
      <c r="F230" s="90"/>
      <c r="G230" s="91"/>
      <c r="H230" s="95">
        <f>SUBTOTAL(9,H227:H229)</f>
        <v>0</v>
      </c>
      <c r="I230" s="40"/>
      <c r="J230" s="92"/>
    </row>
    <row r="231" spans="2:10" s="88" customFormat="1" ht="2.25" customHeight="1" x14ac:dyDescent="0.25">
      <c r="B231" s="114"/>
      <c r="C231" s="40"/>
      <c r="D231" s="89"/>
      <c r="E231" s="40"/>
      <c r="F231" s="90"/>
      <c r="G231" s="91"/>
      <c r="H231" s="95"/>
      <c r="I231" s="40"/>
      <c r="J231" s="92"/>
    </row>
  </sheetData>
  <dataValidations count="2">
    <dataValidation type="list" allowBlank="1" showInputMessage="1" showErrorMessage="1" sqref="I6:I26 I227:I229 I72:I115 I119:I162 I166:I200 I30:I68 J66:J68 I204:I223">
      <formula1>"Investment, O&amp;M"</formula1>
    </dataValidation>
    <dataValidation type="list" allowBlank="1" showInputMessage="1" showErrorMessage="1" sqref="H4">
      <formula1>rngCurrencies</formula1>
    </dataValidation>
  </dataValidations>
  <pageMargins left="0.70866141732283472" right="0.70866141732283472" top="0.74803149606299213" bottom="0.74803149606299213" header="0.31496062992125984" footer="0.31496062992125984"/>
  <pageSetup paperSize="9" scale="47" fitToHeight="15" orientation="landscape" verticalDpi="1200" r:id="rId1"/>
  <headerFooter>
    <oddHeader>&amp;CNATO UNCLASSIFIED&amp;RCO-14252-NNMS</oddHeader>
    <oddFooter>&amp;CNATO UNCLASSIFIED&amp;RCO-14252-NNMS</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37"/>
  <sheetViews>
    <sheetView zoomScale="80" zoomScaleNormal="80" workbookViewId="0">
      <pane ySplit="3" topLeftCell="A304" activePane="bottomLeft" state="frozen"/>
      <selection activeCell="C187" sqref="C187"/>
      <selection pane="bottomLeft" activeCell="F235" sqref="F235"/>
    </sheetView>
  </sheetViews>
  <sheetFormatPr defaultColWidth="9.140625" defaultRowHeight="12.75" x14ac:dyDescent="0.25"/>
  <cols>
    <col min="1" max="1" width="1.7109375" style="12" customWidth="1"/>
    <col min="2" max="2" width="16.7109375" style="12" customWidth="1"/>
    <col min="3" max="3" width="80.140625" style="12" customWidth="1"/>
    <col min="4" max="4" width="18.5703125" style="12" customWidth="1"/>
    <col min="5" max="5" width="53" style="13" customWidth="1"/>
    <col min="6" max="6" width="21.85546875" style="13" customWidth="1"/>
    <col min="7" max="7" width="22.28515625" style="12" bestFit="1" customWidth="1"/>
    <col min="8" max="8" width="18.85546875" style="12" customWidth="1"/>
    <col min="9" max="9" width="14" style="12" customWidth="1"/>
    <col min="10" max="10" width="15.7109375" style="12" bestFit="1" customWidth="1"/>
    <col min="11" max="11" width="12" style="14" customWidth="1"/>
    <col min="12" max="12" width="11.42578125" style="12" customWidth="1"/>
    <col min="13" max="13" width="65.42578125" style="13" customWidth="1"/>
    <col min="14" max="14" width="44.7109375" style="12" customWidth="1"/>
    <col min="15" max="15" width="1.7109375" style="12" customWidth="1"/>
    <col min="16" max="16384" width="9.140625" style="12"/>
  </cols>
  <sheetData>
    <row r="1" spans="1:13" ht="15.75" x14ac:dyDescent="0.25">
      <c r="A1" s="11"/>
      <c r="B1" s="124" t="s">
        <v>30</v>
      </c>
      <c r="C1" s="125"/>
      <c r="D1" s="126"/>
      <c r="E1" s="125"/>
      <c r="F1" s="155"/>
      <c r="G1" s="125"/>
      <c r="H1" s="125"/>
      <c r="I1" s="125"/>
      <c r="J1" s="127"/>
      <c r="K1" s="12"/>
      <c r="M1" s="12"/>
    </row>
    <row r="2" spans="1:13" ht="15" x14ac:dyDescent="0.25">
      <c r="A2" s="11"/>
      <c r="B2" s="128" t="s">
        <v>1770</v>
      </c>
      <c r="C2" s="129"/>
      <c r="D2" s="130"/>
      <c r="E2" s="129"/>
      <c r="F2" s="156"/>
      <c r="G2" s="129"/>
      <c r="H2" s="129"/>
      <c r="I2" s="129"/>
      <c r="J2" s="131"/>
      <c r="K2" s="12"/>
      <c r="M2" s="12"/>
    </row>
    <row r="3" spans="1:13" s="98" customFormat="1" ht="48.75" customHeight="1" x14ac:dyDescent="0.25">
      <c r="A3" s="97"/>
      <c r="B3" s="122" t="s">
        <v>0</v>
      </c>
      <c r="C3" s="123" t="s">
        <v>25</v>
      </c>
      <c r="D3" s="123" t="s">
        <v>1201</v>
      </c>
      <c r="E3" s="123" t="s">
        <v>2</v>
      </c>
      <c r="F3" s="123" t="s">
        <v>1213</v>
      </c>
      <c r="G3" s="107" t="s">
        <v>1287</v>
      </c>
      <c r="H3" s="123" t="s">
        <v>1212</v>
      </c>
      <c r="I3" s="123" t="s">
        <v>1</v>
      </c>
      <c r="J3" s="123" t="s">
        <v>34</v>
      </c>
    </row>
    <row r="4" spans="1:13" s="88" customFormat="1" ht="2.25" customHeight="1" x14ac:dyDescent="0.25">
      <c r="B4" s="114"/>
      <c r="C4" s="40"/>
      <c r="D4" s="89"/>
      <c r="E4" s="40"/>
      <c r="F4" s="90"/>
      <c r="G4" s="91"/>
      <c r="H4" s="95"/>
      <c r="I4" s="40"/>
      <c r="J4" s="92"/>
    </row>
    <row r="5" spans="1:13" s="99" customFormat="1" ht="30" x14ac:dyDescent="0.25">
      <c r="B5" s="111" t="s">
        <v>1290</v>
      </c>
      <c r="C5" s="85" t="s">
        <v>1772</v>
      </c>
      <c r="D5" s="83"/>
      <c r="E5" s="86"/>
      <c r="F5" s="87"/>
      <c r="G5" s="100"/>
      <c r="H5" s="101" t="s">
        <v>27</v>
      </c>
      <c r="I5" s="101" t="s">
        <v>27</v>
      </c>
      <c r="J5" s="102"/>
    </row>
    <row r="6" spans="1:13" s="96" customFormat="1" ht="15" x14ac:dyDescent="0.25">
      <c r="B6" s="108" t="s">
        <v>1956</v>
      </c>
      <c r="C6" s="65" t="s">
        <v>113</v>
      </c>
      <c r="D6" s="73" t="s">
        <v>202</v>
      </c>
      <c r="E6" s="67" t="str">
        <f>VLOOKUP(D6,'SSS (Task Order Based)'!$A$3:$D$237,4,FALSE)</f>
        <v>percentage of related activities per Task Order</v>
      </c>
      <c r="F6" s="116">
        <f>VLOOKUP(D6,'SSS (Task Order Based)'!$A$3:$G$237,7,FALSE)</f>
        <v>0</v>
      </c>
      <c r="G6" s="121">
        <f>SUM(H16:H19)+SUM(H33:H53)</f>
        <v>0</v>
      </c>
      <c r="H6" s="120">
        <f t="shared" ref="H6:H59" si="0">F6*G6</f>
        <v>0</v>
      </c>
      <c r="I6" s="68" t="s">
        <v>33</v>
      </c>
      <c r="J6" s="64"/>
    </row>
    <row r="7" spans="1:13" s="52" customFormat="1" ht="15" x14ac:dyDescent="0.25">
      <c r="B7" s="108" t="s">
        <v>1957</v>
      </c>
      <c r="C7" s="65" t="s">
        <v>68</v>
      </c>
      <c r="D7" s="73" t="s">
        <v>203</v>
      </c>
      <c r="E7" s="67"/>
      <c r="F7" s="116"/>
      <c r="G7" s="121"/>
      <c r="H7" s="120"/>
      <c r="I7" s="68"/>
      <c r="J7" s="71"/>
    </row>
    <row r="8" spans="1:13" s="52" customFormat="1" ht="15" x14ac:dyDescent="0.25">
      <c r="B8" s="109" t="s">
        <v>2023</v>
      </c>
      <c r="C8" s="104" t="s">
        <v>46</v>
      </c>
      <c r="D8" s="73" t="s">
        <v>204</v>
      </c>
      <c r="E8" s="67" t="str">
        <f>VLOOKUP(D8,'SSS (Task Order Based)'!$A$3:$D$237,4,FALSE)</f>
        <v>percentage of related activities per Task Order</v>
      </c>
      <c r="F8" s="116">
        <f>VLOOKUP(D8,'SSS (Task Order Based)'!$A$3:$G$237,7,FALSE)</f>
        <v>0</v>
      </c>
      <c r="G8" s="121">
        <f>SUM(H16:H19)+SUM(H33:H53)</f>
        <v>0</v>
      </c>
      <c r="H8" s="120">
        <f t="shared" si="0"/>
        <v>0</v>
      </c>
      <c r="I8" s="68" t="s">
        <v>33</v>
      </c>
      <c r="J8" s="71"/>
    </row>
    <row r="9" spans="1:13" s="52" customFormat="1" ht="15" x14ac:dyDescent="0.25">
      <c r="B9" s="109" t="s">
        <v>2024</v>
      </c>
      <c r="C9" s="104" t="s">
        <v>47</v>
      </c>
      <c r="D9" s="73" t="s">
        <v>205</v>
      </c>
      <c r="E9" s="67" t="str">
        <f>VLOOKUP(D9,'SSS (Task Order Based)'!$A$3:$D$237,4,FALSE)</f>
        <v>percentage of related activities per Task Order</v>
      </c>
      <c r="F9" s="116">
        <f>VLOOKUP(D9,'SSS (Task Order Based)'!$A$3:$G$237,7,FALSE)</f>
        <v>0</v>
      </c>
      <c r="G9" s="121">
        <f>SUM(H16:H19)+SUM(H33:H53)</f>
        <v>0</v>
      </c>
      <c r="H9" s="120">
        <f t="shared" si="0"/>
        <v>0</v>
      </c>
      <c r="I9" s="68" t="s">
        <v>33</v>
      </c>
      <c r="J9" s="71"/>
    </row>
    <row r="10" spans="1:13" s="52" customFormat="1" ht="15" x14ac:dyDescent="0.25">
      <c r="B10" s="109" t="s">
        <v>2025</v>
      </c>
      <c r="C10" s="104" t="s">
        <v>48</v>
      </c>
      <c r="D10" s="73" t="s">
        <v>206</v>
      </c>
      <c r="E10" s="67" t="str">
        <f>VLOOKUP(D10,'SSS (Task Order Based)'!$A$3:$D$237,4,FALSE)</f>
        <v>percentage of related activities per Task Order</v>
      </c>
      <c r="F10" s="116">
        <f>VLOOKUP(D10,'SSS (Task Order Based)'!$A$3:$G$237,7,FALSE)</f>
        <v>0</v>
      </c>
      <c r="G10" s="121">
        <f>SUM(H16:H19)+SUM(H33:H53)</f>
        <v>0</v>
      </c>
      <c r="H10" s="120">
        <f t="shared" si="0"/>
        <v>0</v>
      </c>
      <c r="I10" s="68" t="s">
        <v>33</v>
      </c>
      <c r="J10" s="71"/>
    </row>
    <row r="11" spans="1:13" s="52" customFormat="1" ht="15" x14ac:dyDescent="0.25">
      <c r="B11" s="109" t="s">
        <v>2026</v>
      </c>
      <c r="C11" s="104" t="s">
        <v>49</v>
      </c>
      <c r="D11" s="73" t="s">
        <v>207</v>
      </c>
      <c r="E11" s="67" t="str">
        <f>VLOOKUP(D11,'SSS (Task Order Based)'!$A$3:$D$237,4,FALSE)</f>
        <v>percentage of related activities per Task Order</v>
      </c>
      <c r="F11" s="116">
        <f>VLOOKUP(D11,'SSS (Task Order Based)'!$A$3:$G$237,7,FALSE)</f>
        <v>0</v>
      </c>
      <c r="G11" s="121">
        <f>SUM(H16:H19)+SUM(H33:H53)</f>
        <v>0</v>
      </c>
      <c r="H11" s="120">
        <f t="shared" si="0"/>
        <v>0</v>
      </c>
      <c r="I11" s="68" t="s">
        <v>33</v>
      </c>
      <c r="J11" s="71"/>
    </row>
    <row r="12" spans="1:13" s="52" customFormat="1" ht="15" x14ac:dyDescent="0.25">
      <c r="B12" s="109" t="s">
        <v>2027</v>
      </c>
      <c r="C12" s="104" t="s">
        <v>51</v>
      </c>
      <c r="D12" s="73" t="s">
        <v>208</v>
      </c>
      <c r="E12" s="67" t="str">
        <f>VLOOKUP(D12,'SSS (Task Order Based)'!$A$3:$D$237,4,FALSE)</f>
        <v>percentage of related activities per Task Order</v>
      </c>
      <c r="F12" s="116">
        <f>VLOOKUP(D12,'SSS (Task Order Based)'!$A$3:$G$237,7,FALSE)</f>
        <v>0</v>
      </c>
      <c r="G12" s="121">
        <f>SUM(H16:H19)+SUM(H33:H53)</f>
        <v>0</v>
      </c>
      <c r="H12" s="120">
        <f t="shared" si="0"/>
        <v>0</v>
      </c>
      <c r="I12" s="68" t="s">
        <v>33</v>
      </c>
      <c r="J12" s="71"/>
    </row>
    <row r="13" spans="1:13" s="52" customFormat="1" ht="15" x14ac:dyDescent="0.25">
      <c r="B13" s="109" t="s">
        <v>2028</v>
      </c>
      <c r="C13" s="104" t="s">
        <v>50</v>
      </c>
      <c r="D13" s="73" t="s">
        <v>209</v>
      </c>
      <c r="E13" s="67" t="str">
        <f>VLOOKUP(D13,'SSS (Task Order Based)'!$A$3:$D$237,4,FALSE)</f>
        <v>percentage of related activities per Task Order</v>
      </c>
      <c r="F13" s="116">
        <f>VLOOKUP(D13,'SSS (Task Order Based)'!$A$3:$G$237,7,FALSE)</f>
        <v>0</v>
      </c>
      <c r="G13" s="121">
        <f>SUM(H16:H19)+SUM(H33:H53)</f>
        <v>0</v>
      </c>
      <c r="H13" s="120">
        <f t="shared" si="0"/>
        <v>0</v>
      </c>
      <c r="I13" s="68" t="s">
        <v>33</v>
      </c>
      <c r="J13" s="71"/>
    </row>
    <row r="14" spans="1:13" s="52" customFormat="1" ht="15" x14ac:dyDescent="0.25">
      <c r="B14" s="109" t="s">
        <v>2029</v>
      </c>
      <c r="C14" s="104" t="s">
        <v>52</v>
      </c>
      <c r="D14" s="73" t="s">
        <v>210</v>
      </c>
      <c r="E14" s="67" t="str">
        <f>VLOOKUP(D14,'SSS (Task Order Based)'!$A$3:$D$237,4,FALSE)</f>
        <v>percentage of related activities per Task Order</v>
      </c>
      <c r="F14" s="116">
        <f>VLOOKUP(D14,'SSS (Task Order Based)'!$A$3:$G$237,7,FALSE)</f>
        <v>0</v>
      </c>
      <c r="G14" s="121">
        <f>SUM(H16:H19)+SUM(H33:H53)</f>
        <v>0</v>
      </c>
      <c r="H14" s="120">
        <f t="shared" si="0"/>
        <v>0</v>
      </c>
      <c r="I14" s="68" t="s">
        <v>33</v>
      </c>
      <c r="J14" s="71"/>
    </row>
    <row r="15" spans="1:13" s="52" customFormat="1" ht="15" x14ac:dyDescent="0.25">
      <c r="B15" s="108" t="s">
        <v>1958</v>
      </c>
      <c r="C15" s="65" t="s">
        <v>1031</v>
      </c>
      <c r="D15" s="73" t="s">
        <v>218</v>
      </c>
      <c r="E15" s="67"/>
      <c r="F15" s="67"/>
      <c r="G15" s="121"/>
      <c r="H15" s="120"/>
      <c r="I15" s="68"/>
      <c r="J15" s="93"/>
    </row>
    <row r="16" spans="1:13" s="52" customFormat="1" ht="15" x14ac:dyDescent="0.25">
      <c r="B16" s="109" t="s">
        <v>2048</v>
      </c>
      <c r="C16" s="104" t="s">
        <v>1030</v>
      </c>
      <c r="D16" s="73" t="s">
        <v>1036</v>
      </c>
      <c r="E16" s="67" t="str">
        <f>VLOOKUP(D16,'SSS (Task Order Based)'!$A$3:$D$237,4,FALSE)</f>
        <v>per SRS requirement</v>
      </c>
      <c r="F16" s="67">
        <v>240</v>
      </c>
      <c r="G16" s="121">
        <f>VLOOKUP(D16,'SSS (Task Order Based)'!$A$3:$G$237,6,FALSE)</f>
        <v>0</v>
      </c>
      <c r="H16" s="120">
        <f t="shared" si="0"/>
        <v>0</v>
      </c>
      <c r="I16" s="68" t="s">
        <v>33</v>
      </c>
      <c r="J16" s="93"/>
    </row>
    <row r="17" spans="2:10" s="52" customFormat="1" ht="15" x14ac:dyDescent="0.25">
      <c r="B17" s="109" t="s">
        <v>2049</v>
      </c>
      <c r="C17" s="104" t="s">
        <v>1032</v>
      </c>
      <c r="D17" s="73" t="s">
        <v>1037</v>
      </c>
      <c r="E17" s="67" t="str">
        <f>VLOOKUP(D17,'SSS (Task Order Based)'!$A$3:$D$237,4,FALSE)</f>
        <v>per SRS requirement</v>
      </c>
      <c r="F17" s="67">
        <v>950</v>
      </c>
      <c r="G17" s="121">
        <f>VLOOKUP(D17,'SSS (Task Order Based)'!$A$3:$G$237,6,FALSE)</f>
        <v>0</v>
      </c>
      <c r="H17" s="120">
        <f t="shared" si="0"/>
        <v>0</v>
      </c>
      <c r="I17" s="68" t="s">
        <v>33</v>
      </c>
      <c r="J17" s="93"/>
    </row>
    <row r="18" spans="2:10" s="52" customFormat="1" ht="15" x14ac:dyDescent="0.25">
      <c r="B18" s="109" t="s">
        <v>2050</v>
      </c>
      <c r="C18" s="104" t="s">
        <v>1033</v>
      </c>
      <c r="D18" s="73" t="s">
        <v>1038</v>
      </c>
      <c r="E18" s="67" t="str">
        <f>VLOOKUP(D18,'SSS (Task Order Based)'!$A$3:$D$237,4,FALSE)</f>
        <v>per SRS requirement</v>
      </c>
      <c r="F18" s="67">
        <v>690</v>
      </c>
      <c r="G18" s="121">
        <f>VLOOKUP(D18,'SSS (Task Order Based)'!$A$3:$G$237,6,FALSE)</f>
        <v>0</v>
      </c>
      <c r="H18" s="120">
        <f t="shared" si="0"/>
        <v>0</v>
      </c>
      <c r="I18" s="68" t="s">
        <v>33</v>
      </c>
      <c r="J18" s="93"/>
    </row>
    <row r="19" spans="2:10" s="52" customFormat="1" ht="15" x14ac:dyDescent="0.25">
      <c r="B19" s="109" t="s">
        <v>2051</v>
      </c>
      <c r="C19" s="104" t="s">
        <v>1034</v>
      </c>
      <c r="D19" s="73" t="s">
        <v>1039</v>
      </c>
      <c r="E19" s="67" t="str">
        <f>VLOOKUP(D19,'SSS (Task Order Based)'!$A$3:$D$237,4,FALSE)</f>
        <v>per SRS requirement</v>
      </c>
      <c r="F19" s="67">
        <v>130</v>
      </c>
      <c r="G19" s="121">
        <f>VLOOKUP(D19,'SSS (Task Order Based)'!$A$3:$G$237,6,FALSE)</f>
        <v>0</v>
      </c>
      <c r="H19" s="120">
        <f t="shared" si="0"/>
        <v>0</v>
      </c>
      <c r="I19" s="68" t="s">
        <v>33</v>
      </c>
      <c r="J19" s="93"/>
    </row>
    <row r="20" spans="2:10" s="52" customFormat="1" ht="15" x14ac:dyDescent="0.25">
      <c r="B20" s="108" t="s">
        <v>1959</v>
      </c>
      <c r="C20" s="65" t="s">
        <v>44</v>
      </c>
      <c r="D20" s="73" t="s">
        <v>1040</v>
      </c>
      <c r="E20" s="67"/>
      <c r="F20" s="67"/>
      <c r="G20" s="121"/>
      <c r="H20" s="120"/>
      <c r="I20" s="68"/>
      <c r="J20" s="93"/>
    </row>
    <row r="21" spans="2:10" s="52" customFormat="1" ht="15" x14ac:dyDescent="0.25">
      <c r="B21" s="109" t="s">
        <v>2030</v>
      </c>
      <c r="C21" s="104" t="s">
        <v>75</v>
      </c>
      <c r="D21" s="73" t="s">
        <v>1041</v>
      </c>
      <c r="E21" s="67" t="str">
        <f>VLOOKUP(D21,'SSS (Task Order Based)'!$A$3:$D$237,4,FALSE)</f>
        <v>percentage of related activities per Task Order</v>
      </c>
      <c r="F21" s="116">
        <f>VLOOKUP(D21,'SSS (Task Order Based)'!$A$3:$G$237,7,FALSE)</f>
        <v>0</v>
      </c>
      <c r="G21" s="121">
        <f>SUM(H16:H19)+SUM(H33:H53)</f>
        <v>0</v>
      </c>
      <c r="H21" s="120">
        <f t="shared" si="0"/>
        <v>0</v>
      </c>
      <c r="I21" s="68" t="s">
        <v>33</v>
      </c>
      <c r="J21" s="93"/>
    </row>
    <row r="22" spans="2:10" s="52" customFormat="1" ht="15" x14ac:dyDescent="0.25">
      <c r="B22" s="109" t="s">
        <v>2031</v>
      </c>
      <c r="C22" s="104" t="s">
        <v>76</v>
      </c>
      <c r="D22" s="73" t="s">
        <v>1042</v>
      </c>
      <c r="E22" s="67" t="str">
        <f>VLOOKUP(D22,'SSS (Task Order Based)'!$A$3:$D$237,4,FALSE)</f>
        <v>percentage of related activities per Task Order</v>
      </c>
      <c r="F22" s="116">
        <f>VLOOKUP(D22,'SSS (Task Order Based)'!$A$3:$G$237,7,FALSE)</f>
        <v>0</v>
      </c>
      <c r="G22" s="121">
        <f>SUM(H16:H19)+SUM(H33:H53)</f>
        <v>0</v>
      </c>
      <c r="H22" s="120">
        <f t="shared" si="0"/>
        <v>0</v>
      </c>
      <c r="I22" s="68" t="s">
        <v>33</v>
      </c>
      <c r="J22" s="93"/>
    </row>
    <row r="23" spans="2:10" s="52" customFormat="1" ht="15" x14ac:dyDescent="0.25">
      <c r="B23" s="108" t="s">
        <v>1960</v>
      </c>
      <c r="C23" s="65" t="s">
        <v>36</v>
      </c>
      <c r="D23" s="73" t="s">
        <v>219</v>
      </c>
      <c r="E23" s="67"/>
      <c r="F23" s="67"/>
      <c r="G23" s="121"/>
      <c r="H23" s="120"/>
      <c r="I23" s="68"/>
      <c r="J23" s="93"/>
    </row>
    <row r="24" spans="2:10" s="52" customFormat="1" ht="15" x14ac:dyDescent="0.25">
      <c r="B24" s="109" t="s">
        <v>2032</v>
      </c>
      <c r="C24" s="104" t="s">
        <v>73</v>
      </c>
      <c r="D24" s="73" t="s">
        <v>1028</v>
      </c>
      <c r="E24" s="67" t="str">
        <f>VLOOKUP(D24,'SSS (Task Order Based)'!$A$3:$D$237,4,FALSE)</f>
        <v>percentage of related activities per Task Order</v>
      </c>
      <c r="F24" s="116">
        <f>VLOOKUP(D24,'SSS (Task Order Based)'!$A$3:$G$237,7,FALSE)</f>
        <v>0</v>
      </c>
      <c r="G24" s="121">
        <f>SUM(H16:H19)+SUM(H33:H53)</f>
        <v>0</v>
      </c>
      <c r="H24" s="120">
        <f t="shared" si="0"/>
        <v>0</v>
      </c>
      <c r="I24" s="68" t="s">
        <v>33</v>
      </c>
      <c r="J24" s="93"/>
    </row>
    <row r="25" spans="2:10" s="52" customFormat="1" ht="15" x14ac:dyDescent="0.25">
      <c r="B25" s="109" t="s">
        <v>2033</v>
      </c>
      <c r="C25" s="104" t="s">
        <v>74</v>
      </c>
      <c r="D25" s="73" t="s">
        <v>1029</v>
      </c>
      <c r="E25" s="67" t="str">
        <f>VLOOKUP(D25,'SSS (Task Order Based)'!$A$3:$D$237,4,FALSE)</f>
        <v>percentage of related activities per Task Order</v>
      </c>
      <c r="F25" s="116">
        <f>VLOOKUP(D25,'SSS (Task Order Based)'!$A$3:$G$237,7,FALSE)</f>
        <v>0</v>
      </c>
      <c r="G25" s="121">
        <f>SUM(H16:H19)+SUM(H33:H53)</f>
        <v>0</v>
      </c>
      <c r="H25" s="120">
        <f t="shared" si="0"/>
        <v>0</v>
      </c>
      <c r="I25" s="68" t="s">
        <v>33</v>
      </c>
      <c r="J25" s="93"/>
    </row>
    <row r="26" spans="2:10" s="52" customFormat="1" ht="15" x14ac:dyDescent="0.25">
      <c r="B26" s="108" t="s">
        <v>1961</v>
      </c>
      <c r="C26" s="65" t="s">
        <v>67</v>
      </c>
      <c r="D26" s="73" t="s">
        <v>1043</v>
      </c>
      <c r="E26" s="67"/>
      <c r="F26" s="67"/>
      <c r="G26" s="121"/>
      <c r="H26" s="120"/>
      <c r="I26" s="68"/>
      <c r="J26" s="93"/>
    </row>
    <row r="27" spans="2:10" s="52" customFormat="1" ht="15" x14ac:dyDescent="0.25">
      <c r="B27" s="109" t="s">
        <v>2034</v>
      </c>
      <c r="C27" s="104" t="s">
        <v>1214</v>
      </c>
      <c r="D27" s="73" t="s">
        <v>1044</v>
      </c>
      <c r="E27" s="67" t="str">
        <f>VLOOKUP(D27,'SSS (Task Order Based)'!$A$3:$D$237,4,FALSE)</f>
        <v>percentage of related activities per Task Order</v>
      </c>
      <c r="F27" s="116">
        <f>VLOOKUP(D27,'SSS (Task Order Based)'!$A$3:$G$237,7,FALSE)</f>
        <v>0</v>
      </c>
      <c r="G27" s="121">
        <f>SUM(H16:H19)+SUM(H33:H53)</f>
        <v>0</v>
      </c>
      <c r="H27" s="120">
        <f t="shared" si="0"/>
        <v>0</v>
      </c>
      <c r="I27" s="68" t="s">
        <v>33</v>
      </c>
      <c r="J27" s="93"/>
    </row>
    <row r="28" spans="2:10" s="52" customFormat="1" ht="15" x14ac:dyDescent="0.25">
      <c r="B28" s="109" t="s">
        <v>2035</v>
      </c>
      <c r="C28" s="104" t="s">
        <v>1215</v>
      </c>
      <c r="D28" s="73" t="s">
        <v>1045</v>
      </c>
      <c r="E28" s="67" t="str">
        <f>VLOOKUP(D28,'SSS (Task Order Based)'!$A$3:$D$237,4,FALSE)</f>
        <v>percentage of related activities per Task Order</v>
      </c>
      <c r="F28" s="116">
        <f>VLOOKUP(D28,'SSS (Task Order Based)'!$A$3:$G$237,7,FALSE)</f>
        <v>0</v>
      </c>
      <c r="G28" s="121">
        <f>SUM(H16:H19)+SUM(H33:H53)</f>
        <v>0</v>
      </c>
      <c r="H28" s="120">
        <f t="shared" si="0"/>
        <v>0</v>
      </c>
      <c r="I28" s="68" t="s">
        <v>33</v>
      </c>
      <c r="J28" s="93"/>
    </row>
    <row r="29" spans="2:10" s="52" customFormat="1" ht="15" x14ac:dyDescent="0.25">
      <c r="B29" s="108" t="s">
        <v>1962</v>
      </c>
      <c r="C29" s="65" t="s">
        <v>117</v>
      </c>
      <c r="D29" s="73" t="s">
        <v>1046</v>
      </c>
      <c r="E29" s="67"/>
      <c r="F29" s="67"/>
      <c r="G29" s="121"/>
      <c r="H29" s="120"/>
      <c r="I29" s="68"/>
      <c r="J29" s="93"/>
    </row>
    <row r="30" spans="2:10" s="52" customFormat="1" ht="15" x14ac:dyDescent="0.25">
      <c r="B30" s="109" t="s">
        <v>2036</v>
      </c>
      <c r="C30" s="104" t="s">
        <v>86</v>
      </c>
      <c r="D30" s="73" t="s">
        <v>1047</v>
      </c>
      <c r="E30" s="67" t="str">
        <f>VLOOKUP(D30,'SSS (Task Order Based)'!$A$3:$D$237,4,FALSE)</f>
        <v>percentage of related activities per Task Order</v>
      </c>
      <c r="F30" s="116">
        <f>VLOOKUP(D30,'SSS (Task Order Based)'!$A$3:$G$237,7,FALSE)</f>
        <v>0</v>
      </c>
      <c r="G30" s="121">
        <f>SUM(H16:H19)+SUM(H33:H53)</f>
        <v>0</v>
      </c>
      <c r="H30" s="120">
        <f t="shared" si="0"/>
        <v>0</v>
      </c>
      <c r="I30" s="68" t="s">
        <v>33</v>
      </c>
      <c r="J30" s="93"/>
    </row>
    <row r="31" spans="2:10" s="52" customFormat="1" ht="15" x14ac:dyDescent="0.25">
      <c r="B31" s="109" t="s">
        <v>2037</v>
      </c>
      <c r="C31" s="104" t="s">
        <v>87</v>
      </c>
      <c r="D31" s="73" t="s">
        <v>1048</v>
      </c>
      <c r="E31" s="67" t="str">
        <f>VLOOKUP(D31,'SSS (Task Order Based)'!$A$3:$D$237,4,FALSE)</f>
        <v>percentage of related activities per Task Order</v>
      </c>
      <c r="F31" s="116">
        <f>VLOOKUP(D31,'SSS (Task Order Based)'!$A$3:$G$237,7,FALSE)</f>
        <v>0</v>
      </c>
      <c r="G31" s="121">
        <f>SUM(H16:H19)+SUM(H33:H53)</f>
        <v>0</v>
      </c>
      <c r="H31" s="120">
        <f t="shared" si="0"/>
        <v>0</v>
      </c>
      <c r="I31" s="68" t="s">
        <v>33</v>
      </c>
      <c r="J31" s="93"/>
    </row>
    <row r="32" spans="2:10" s="52" customFormat="1" ht="15" x14ac:dyDescent="0.25">
      <c r="B32" s="108" t="s">
        <v>1963</v>
      </c>
      <c r="C32" s="65" t="s">
        <v>111</v>
      </c>
      <c r="D32" s="73" t="s">
        <v>220</v>
      </c>
      <c r="E32" s="67"/>
      <c r="F32" s="67"/>
      <c r="G32" s="121"/>
      <c r="H32" s="120"/>
      <c r="I32" s="68"/>
      <c r="J32" s="93"/>
    </row>
    <row r="33" spans="2:10" s="52" customFormat="1" ht="15" x14ac:dyDescent="0.25">
      <c r="B33" s="109" t="s">
        <v>2038</v>
      </c>
      <c r="C33" s="104" t="s">
        <v>88</v>
      </c>
      <c r="D33" s="73" t="s">
        <v>221</v>
      </c>
      <c r="E33" s="67" t="str">
        <f>VLOOKUP(D33,'SSS (Task Order Based)'!$A$3:$D$237,4,FALSE)</f>
        <v>Per Site</v>
      </c>
      <c r="F33" s="67">
        <v>10</v>
      </c>
      <c r="G33" s="121">
        <f>VLOOKUP(D33,'SSS (Task Order Based)'!$A$3:$G$237,6,FALSE)</f>
        <v>0</v>
      </c>
      <c r="H33" s="120">
        <f t="shared" si="0"/>
        <v>0</v>
      </c>
      <c r="I33" s="68" t="s">
        <v>33</v>
      </c>
      <c r="J33" s="93"/>
    </row>
    <row r="34" spans="2:10" s="52" customFormat="1" ht="15" x14ac:dyDescent="0.25">
      <c r="B34" s="109" t="s">
        <v>2039</v>
      </c>
      <c r="C34" s="104" t="s">
        <v>89</v>
      </c>
      <c r="D34" s="73" t="s">
        <v>222</v>
      </c>
      <c r="E34" s="67" t="str">
        <f>VLOOKUP(D34,'SSS (Task Order Based)'!$A$3:$D$237,4,FALSE)</f>
        <v xml:space="preserve">Per Site </v>
      </c>
      <c r="F34" s="67">
        <v>10</v>
      </c>
      <c r="G34" s="121">
        <f>VLOOKUP(D34,'SSS (Task Order Based)'!$A$3:$G$237,6,FALSE)</f>
        <v>0</v>
      </c>
      <c r="H34" s="120">
        <f t="shared" si="0"/>
        <v>0</v>
      </c>
      <c r="I34" s="68" t="s">
        <v>33</v>
      </c>
      <c r="J34" s="93"/>
    </row>
    <row r="35" spans="2:10" s="52" customFormat="1" ht="15" x14ac:dyDescent="0.25">
      <c r="B35" s="108" t="s">
        <v>1964</v>
      </c>
      <c r="C35" s="65" t="s">
        <v>110</v>
      </c>
      <c r="D35" s="73" t="s">
        <v>223</v>
      </c>
      <c r="E35" s="67"/>
      <c r="F35" s="67"/>
      <c r="G35" s="121"/>
      <c r="H35" s="120"/>
      <c r="I35" s="68"/>
      <c r="J35" s="93"/>
    </row>
    <row r="36" spans="2:10" s="52" customFormat="1" ht="15" x14ac:dyDescent="0.25">
      <c r="B36" s="109" t="s">
        <v>2040</v>
      </c>
      <c r="C36" s="104" t="s">
        <v>83</v>
      </c>
      <c r="D36" s="73" t="s">
        <v>224</v>
      </c>
      <c r="E36" s="67" t="str">
        <f>VLOOKUP(D36,'SSS (Task Order Based)'!$A$3:$D$237,4,FALSE)</f>
        <v>Lot per course</v>
      </c>
      <c r="F36" s="67">
        <v>1</v>
      </c>
      <c r="G36" s="121">
        <f>VLOOKUP(D36,'SSS (Task Order Based)'!$A$3:$G$237,6,FALSE)</f>
        <v>0</v>
      </c>
      <c r="H36" s="120">
        <f t="shared" si="0"/>
        <v>0</v>
      </c>
      <c r="I36" s="68" t="s">
        <v>33</v>
      </c>
      <c r="J36" s="93"/>
    </row>
    <row r="37" spans="2:10" s="52" customFormat="1" ht="15" x14ac:dyDescent="0.25">
      <c r="B37" s="109" t="s">
        <v>2041</v>
      </c>
      <c r="C37" s="104" t="s">
        <v>32</v>
      </c>
      <c r="D37" s="73" t="s">
        <v>225</v>
      </c>
      <c r="E37" s="67" t="str">
        <f>VLOOKUP(D37,'SSS (Task Order Based)'!$A$3:$D$237,4,FALSE)</f>
        <v>Lot per course</v>
      </c>
      <c r="F37" s="67">
        <v>1</v>
      </c>
      <c r="G37" s="121">
        <f>VLOOKUP(D37,'SSS (Task Order Based)'!$A$3:$G$237,6,FALSE)</f>
        <v>0</v>
      </c>
      <c r="H37" s="120">
        <f t="shared" si="0"/>
        <v>0</v>
      </c>
      <c r="I37" s="68" t="s">
        <v>33</v>
      </c>
      <c r="J37" s="93"/>
    </row>
    <row r="38" spans="2:10" s="52" customFormat="1" ht="15" x14ac:dyDescent="0.25">
      <c r="B38" s="109" t="s">
        <v>2052</v>
      </c>
      <c r="C38" s="104" t="s">
        <v>97</v>
      </c>
      <c r="D38" s="73" t="s">
        <v>1049</v>
      </c>
      <c r="E38" s="67" t="str">
        <f>VLOOKUP(D38,'SSS (Task Order Based)'!$A$3:$D$237,4,FALSE)</f>
        <v>Lot per course</v>
      </c>
      <c r="F38" s="67">
        <v>1</v>
      </c>
      <c r="G38" s="121">
        <f>VLOOKUP(D38,'SSS (Task Order Based)'!$A$3:$G$237,6,FALSE)</f>
        <v>0</v>
      </c>
      <c r="H38" s="120">
        <f t="shared" si="0"/>
        <v>0</v>
      </c>
      <c r="I38" s="68" t="s">
        <v>33</v>
      </c>
      <c r="J38" s="71"/>
    </row>
    <row r="39" spans="2:10" s="52" customFormat="1" ht="15" x14ac:dyDescent="0.25">
      <c r="B39" s="109" t="s">
        <v>2053</v>
      </c>
      <c r="C39" s="104" t="s">
        <v>96</v>
      </c>
      <c r="D39" s="73" t="s">
        <v>1050</v>
      </c>
      <c r="E39" s="67" t="str">
        <f>VLOOKUP(D39,'SSS (Task Order Based)'!$A$3:$D$237,4,FALSE)</f>
        <v>Lot per course</v>
      </c>
      <c r="F39" s="67">
        <v>1</v>
      </c>
      <c r="G39" s="121">
        <f>VLOOKUP(D39,'SSS (Task Order Based)'!$A$3:$G$237,6,FALSE)</f>
        <v>0</v>
      </c>
      <c r="H39" s="120">
        <f t="shared" si="0"/>
        <v>0</v>
      </c>
      <c r="I39" s="68" t="s">
        <v>33</v>
      </c>
      <c r="J39" s="71"/>
    </row>
    <row r="40" spans="2:10" s="52" customFormat="1" ht="15" x14ac:dyDescent="0.25">
      <c r="B40" s="109" t="s">
        <v>2054</v>
      </c>
      <c r="C40" s="104" t="s">
        <v>94</v>
      </c>
      <c r="D40" s="73" t="s">
        <v>1051</v>
      </c>
      <c r="E40" s="67" t="str">
        <f>VLOOKUP(D40,'SSS (Task Order Based)'!$A$3:$D$237,4,FALSE)</f>
        <v>Lot per course</v>
      </c>
      <c r="F40" s="67">
        <v>1</v>
      </c>
      <c r="G40" s="121">
        <f>VLOOKUP(D40,'SSS (Task Order Based)'!$A$3:$G$237,6,FALSE)</f>
        <v>0</v>
      </c>
      <c r="H40" s="120">
        <f t="shared" si="0"/>
        <v>0</v>
      </c>
      <c r="I40" s="68" t="s">
        <v>33</v>
      </c>
      <c r="J40" s="71"/>
    </row>
    <row r="41" spans="2:10" s="52" customFormat="1" ht="15" x14ac:dyDescent="0.25">
      <c r="B41" s="109" t="s">
        <v>2055</v>
      </c>
      <c r="C41" s="104" t="s">
        <v>95</v>
      </c>
      <c r="D41" s="73" t="s">
        <v>1052</v>
      </c>
      <c r="E41" s="67" t="str">
        <f>VLOOKUP(D41,'SSS (Task Order Based)'!$A$3:$D$237,4,FALSE)</f>
        <v>Lot per course</v>
      </c>
      <c r="F41" s="67">
        <v>1</v>
      </c>
      <c r="G41" s="121">
        <f>VLOOKUP(D41,'SSS (Task Order Based)'!$A$3:$G$237,6,FALSE)</f>
        <v>0</v>
      </c>
      <c r="H41" s="120">
        <f t="shared" si="0"/>
        <v>0</v>
      </c>
      <c r="I41" s="68" t="s">
        <v>33</v>
      </c>
      <c r="J41" s="71"/>
    </row>
    <row r="42" spans="2:10" s="52" customFormat="1" ht="15" x14ac:dyDescent="0.25">
      <c r="B42" s="109" t="s">
        <v>2056</v>
      </c>
      <c r="C42" s="104" t="s">
        <v>98</v>
      </c>
      <c r="D42" s="73" t="s">
        <v>1053</v>
      </c>
      <c r="E42" s="67" t="str">
        <f>VLOOKUP(D42,'SSS (Task Order Based)'!$A$3:$D$237,4,FALSE)</f>
        <v>Lot per course</v>
      </c>
      <c r="F42" s="67">
        <v>1</v>
      </c>
      <c r="G42" s="121">
        <f>VLOOKUP(D42,'SSS (Task Order Based)'!$A$3:$G$237,6,FALSE)</f>
        <v>0</v>
      </c>
      <c r="H42" s="120">
        <f t="shared" si="0"/>
        <v>0</v>
      </c>
      <c r="I42" s="68" t="s">
        <v>33</v>
      </c>
      <c r="J42" s="71"/>
    </row>
    <row r="43" spans="2:10" s="52" customFormat="1" ht="15" x14ac:dyDescent="0.25">
      <c r="B43" s="109" t="s">
        <v>2057</v>
      </c>
      <c r="C43" s="104" t="s">
        <v>99</v>
      </c>
      <c r="D43" s="73" t="s">
        <v>1054</v>
      </c>
      <c r="E43" s="67" t="str">
        <f>VLOOKUP(D43,'SSS (Task Order Based)'!$A$3:$D$237,4,FALSE)</f>
        <v>Lot per course</v>
      </c>
      <c r="F43" s="67">
        <v>1</v>
      </c>
      <c r="G43" s="121">
        <f>VLOOKUP(D43,'SSS (Task Order Based)'!$A$3:$G$237,6,FALSE)</f>
        <v>0</v>
      </c>
      <c r="H43" s="120">
        <f t="shared" si="0"/>
        <v>0</v>
      </c>
      <c r="I43" s="68" t="s">
        <v>33</v>
      </c>
      <c r="J43" s="71"/>
    </row>
    <row r="44" spans="2:10" s="52" customFormat="1" ht="15" x14ac:dyDescent="0.25">
      <c r="B44" s="109" t="s">
        <v>2058</v>
      </c>
      <c r="C44" s="104" t="s">
        <v>101</v>
      </c>
      <c r="D44" s="73" t="s">
        <v>1055</v>
      </c>
      <c r="E44" s="67" t="str">
        <f>VLOOKUP(D44,'SSS (Task Order Based)'!$A$3:$D$237,4,FALSE)</f>
        <v>Lot per course</v>
      </c>
      <c r="F44" s="67">
        <v>1</v>
      </c>
      <c r="G44" s="121">
        <f>VLOOKUP(D44,'SSS (Task Order Based)'!$A$3:$G$237,6,FALSE)</f>
        <v>0</v>
      </c>
      <c r="H44" s="120">
        <f t="shared" si="0"/>
        <v>0</v>
      </c>
      <c r="I44" s="68" t="s">
        <v>33</v>
      </c>
      <c r="J44" s="71"/>
    </row>
    <row r="45" spans="2:10" s="52" customFormat="1" ht="15" x14ac:dyDescent="0.25">
      <c r="B45" s="109" t="s">
        <v>2059</v>
      </c>
      <c r="C45" s="104" t="s">
        <v>100</v>
      </c>
      <c r="D45" s="73" t="s">
        <v>1056</v>
      </c>
      <c r="E45" s="67" t="str">
        <f>VLOOKUP(D45,'SSS (Task Order Based)'!$A$3:$D$237,4,FALSE)</f>
        <v>Lot per course</v>
      </c>
      <c r="F45" s="67">
        <v>1</v>
      </c>
      <c r="G45" s="121">
        <f>VLOOKUP(D45,'SSS (Task Order Based)'!$A$3:$G$237,6,FALSE)</f>
        <v>0</v>
      </c>
      <c r="H45" s="120">
        <f t="shared" si="0"/>
        <v>0</v>
      </c>
      <c r="I45" s="68" t="s">
        <v>33</v>
      </c>
      <c r="J45" s="71"/>
    </row>
    <row r="46" spans="2:10" s="52" customFormat="1" ht="15" x14ac:dyDescent="0.25">
      <c r="B46" s="109" t="s">
        <v>2060</v>
      </c>
      <c r="C46" s="104" t="s">
        <v>102</v>
      </c>
      <c r="D46" s="73" t="s">
        <v>1057</v>
      </c>
      <c r="E46" s="67" t="str">
        <f>VLOOKUP(D46,'SSS (Task Order Based)'!$A$3:$D$237,4,FALSE)</f>
        <v>Lot per course</v>
      </c>
      <c r="F46" s="67">
        <v>1</v>
      </c>
      <c r="G46" s="121">
        <f>VLOOKUP(D46,'SSS (Task Order Based)'!$A$3:$G$237,6,FALSE)</f>
        <v>0</v>
      </c>
      <c r="H46" s="120">
        <f t="shared" si="0"/>
        <v>0</v>
      </c>
      <c r="I46" s="68" t="s">
        <v>33</v>
      </c>
      <c r="J46" s="71"/>
    </row>
    <row r="47" spans="2:10" s="52" customFormat="1" ht="15" x14ac:dyDescent="0.25">
      <c r="B47" s="109" t="s">
        <v>2061</v>
      </c>
      <c r="C47" s="104" t="s">
        <v>103</v>
      </c>
      <c r="D47" s="73" t="s">
        <v>1058</v>
      </c>
      <c r="E47" s="67" t="str">
        <f>VLOOKUP(D47,'SSS (Task Order Based)'!$A$3:$D$237,4,FALSE)</f>
        <v>Lot per course</v>
      </c>
      <c r="F47" s="67">
        <v>1</v>
      </c>
      <c r="G47" s="121">
        <f>VLOOKUP(D47,'SSS (Task Order Based)'!$A$3:$G$237,6,FALSE)</f>
        <v>0</v>
      </c>
      <c r="H47" s="120">
        <f t="shared" si="0"/>
        <v>0</v>
      </c>
      <c r="I47" s="68" t="s">
        <v>33</v>
      </c>
      <c r="J47" s="71"/>
    </row>
    <row r="48" spans="2:10" s="52" customFormat="1" ht="15" x14ac:dyDescent="0.25">
      <c r="B48" s="109" t="s">
        <v>2062</v>
      </c>
      <c r="C48" s="104" t="s">
        <v>104</v>
      </c>
      <c r="D48" s="73" t="s">
        <v>1059</v>
      </c>
      <c r="E48" s="67" t="str">
        <f>VLOOKUP(D48,'SSS (Task Order Based)'!$A$3:$D$237,4,FALSE)</f>
        <v>Lot per course</v>
      </c>
      <c r="F48" s="67">
        <v>1</v>
      </c>
      <c r="G48" s="121">
        <f>VLOOKUP(D48,'SSS (Task Order Based)'!$A$3:$G$237,6,FALSE)</f>
        <v>0</v>
      </c>
      <c r="H48" s="120">
        <f t="shared" si="0"/>
        <v>0</v>
      </c>
      <c r="I48" s="68" t="s">
        <v>33</v>
      </c>
      <c r="J48" s="71"/>
    </row>
    <row r="49" spans="2:10" s="52" customFormat="1" ht="15" x14ac:dyDescent="0.25">
      <c r="B49" s="109" t="s">
        <v>2063</v>
      </c>
      <c r="C49" s="104" t="s">
        <v>105</v>
      </c>
      <c r="D49" s="73" t="s">
        <v>1060</v>
      </c>
      <c r="E49" s="67" t="str">
        <f>VLOOKUP(D49,'SSS (Task Order Based)'!$A$3:$D$237,4,FALSE)</f>
        <v>Lot per course</v>
      </c>
      <c r="F49" s="67">
        <v>1</v>
      </c>
      <c r="G49" s="121">
        <f>VLOOKUP(D49,'SSS (Task Order Based)'!$A$3:$G$237,6,FALSE)</f>
        <v>0</v>
      </c>
      <c r="H49" s="120">
        <f t="shared" si="0"/>
        <v>0</v>
      </c>
      <c r="I49" s="68" t="s">
        <v>33</v>
      </c>
      <c r="J49" s="71"/>
    </row>
    <row r="50" spans="2:10" s="52" customFormat="1" ht="15" x14ac:dyDescent="0.25">
      <c r="B50" s="109" t="s">
        <v>2064</v>
      </c>
      <c r="C50" s="104" t="s">
        <v>106</v>
      </c>
      <c r="D50" s="73" t="s">
        <v>1061</v>
      </c>
      <c r="E50" s="67" t="str">
        <f>VLOOKUP(D50,'SSS (Task Order Based)'!$A$3:$D$237,4,FALSE)</f>
        <v>Lot per course</v>
      </c>
      <c r="F50" s="67">
        <v>1</v>
      </c>
      <c r="G50" s="121">
        <f>VLOOKUP(D50,'SSS (Task Order Based)'!$A$3:$G$237,6,FALSE)</f>
        <v>0</v>
      </c>
      <c r="H50" s="120">
        <f t="shared" si="0"/>
        <v>0</v>
      </c>
      <c r="I50" s="68" t="s">
        <v>33</v>
      </c>
      <c r="J50" s="71"/>
    </row>
    <row r="51" spans="2:10" s="52" customFormat="1" ht="15" x14ac:dyDescent="0.25">
      <c r="B51" s="109" t="s">
        <v>2065</v>
      </c>
      <c r="C51" s="104" t="s">
        <v>107</v>
      </c>
      <c r="D51" s="73" t="s">
        <v>1062</v>
      </c>
      <c r="E51" s="67" t="str">
        <f>VLOOKUP(D51,'SSS (Task Order Based)'!$A$3:$D$237,4,FALSE)</f>
        <v>Lot per course</v>
      </c>
      <c r="F51" s="67">
        <v>1</v>
      </c>
      <c r="G51" s="121">
        <f>VLOOKUP(D51,'SSS (Task Order Based)'!$A$3:$G$237,6,FALSE)</f>
        <v>0</v>
      </c>
      <c r="H51" s="120">
        <f t="shared" si="0"/>
        <v>0</v>
      </c>
      <c r="I51" s="68" t="s">
        <v>33</v>
      </c>
      <c r="J51" s="71"/>
    </row>
    <row r="52" spans="2:10" s="52" customFormat="1" ht="15" x14ac:dyDescent="0.25">
      <c r="B52" s="109" t="s">
        <v>2066</v>
      </c>
      <c r="C52" s="104" t="s">
        <v>108</v>
      </c>
      <c r="D52" s="73" t="s">
        <v>1063</v>
      </c>
      <c r="E52" s="67" t="str">
        <f>VLOOKUP(D52,'SSS (Task Order Based)'!$A$3:$D$237,4,FALSE)</f>
        <v>Lot per course</v>
      </c>
      <c r="F52" s="67">
        <v>1</v>
      </c>
      <c r="G52" s="121">
        <f>VLOOKUP(D52,'SSS (Task Order Based)'!$A$3:$G$237,6,FALSE)</f>
        <v>0</v>
      </c>
      <c r="H52" s="120">
        <f t="shared" si="0"/>
        <v>0</v>
      </c>
      <c r="I52" s="68" t="s">
        <v>33</v>
      </c>
      <c r="J52" s="71"/>
    </row>
    <row r="53" spans="2:10" s="52" customFormat="1" ht="15" x14ac:dyDescent="0.25">
      <c r="B53" s="109" t="s">
        <v>2067</v>
      </c>
      <c r="C53" s="104" t="s">
        <v>109</v>
      </c>
      <c r="D53" s="73" t="s">
        <v>1064</v>
      </c>
      <c r="E53" s="67" t="str">
        <f>VLOOKUP(D53,'SSS (Task Order Based)'!$A$3:$D$237,4,FALSE)</f>
        <v>Lot per course</v>
      </c>
      <c r="F53" s="67">
        <v>1</v>
      </c>
      <c r="G53" s="121">
        <f>VLOOKUP(D53,'SSS (Task Order Based)'!$A$3:$G$237,6,FALSE)</f>
        <v>0</v>
      </c>
      <c r="H53" s="120">
        <f t="shared" si="0"/>
        <v>0</v>
      </c>
      <c r="I53" s="68" t="s">
        <v>33</v>
      </c>
      <c r="J53" s="71"/>
    </row>
    <row r="54" spans="2:10" s="52" customFormat="1" ht="15" x14ac:dyDescent="0.25">
      <c r="B54" s="108" t="s">
        <v>1965</v>
      </c>
      <c r="C54" s="65" t="s">
        <v>1018</v>
      </c>
      <c r="D54" s="73" t="s">
        <v>226</v>
      </c>
      <c r="E54" s="67"/>
      <c r="F54" s="67"/>
      <c r="G54" s="121"/>
      <c r="H54" s="120"/>
      <c r="I54" s="68"/>
      <c r="J54" s="71"/>
    </row>
    <row r="55" spans="2:10" s="52" customFormat="1" ht="15" x14ac:dyDescent="0.25">
      <c r="B55" s="109" t="s">
        <v>2042</v>
      </c>
      <c r="C55" s="104" t="s">
        <v>1012</v>
      </c>
      <c r="D55" s="73" t="s">
        <v>227</v>
      </c>
      <c r="E55" s="67" t="str">
        <f>VLOOKUP(D55,'SSS (Task Order Based)'!$A$3:$D$237,4,FALSE)</f>
        <v>per person</v>
      </c>
      <c r="F55" s="67">
        <v>50</v>
      </c>
      <c r="G55" s="121">
        <f>VLOOKUP(D55,'SSS (Task Order Based)'!$A$3:$G$237,6,FALSE)</f>
        <v>0</v>
      </c>
      <c r="H55" s="120">
        <f t="shared" si="0"/>
        <v>0</v>
      </c>
      <c r="I55" s="68" t="s">
        <v>33</v>
      </c>
      <c r="J55" s="71"/>
    </row>
    <row r="56" spans="2:10" s="52" customFormat="1" ht="15" x14ac:dyDescent="0.25">
      <c r="B56" s="109" t="s">
        <v>2043</v>
      </c>
      <c r="C56" s="104" t="s">
        <v>1013</v>
      </c>
      <c r="D56" s="73" t="s">
        <v>228</v>
      </c>
      <c r="E56" s="67" t="str">
        <f>VLOOKUP(D56,'SSS (Task Order Based)'!$A$3:$D$237,4,FALSE)</f>
        <v>per person per day</v>
      </c>
      <c r="F56" s="67">
        <v>250</v>
      </c>
      <c r="G56" s="121">
        <f>VLOOKUP(D56,'SSS (Task Order Based)'!$A$3:$G$237,6,FALSE)</f>
        <v>0</v>
      </c>
      <c r="H56" s="120">
        <f t="shared" si="0"/>
        <v>0</v>
      </c>
      <c r="I56" s="68" t="s">
        <v>33</v>
      </c>
      <c r="J56" s="71"/>
    </row>
    <row r="57" spans="2:10" s="52" customFormat="1" ht="15" x14ac:dyDescent="0.25">
      <c r="B57" s="109" t="s">
        <v>2044</v>
      </c>
      <c r="C57" s="104" t="s">
        <v>1014</v>
      </c>
      <c r="D57" s="73" t="s">
        <v>1065</v>
      </c>
      <c r="E57" s="67" t="str">
        <f>VLOOKUP(D57,'SSS (Task Order Based)'!$A$3:$D$237,4,FALSE)</f>
        <v>per person</v>
      </c>
      <c r="F57" s="67">
        <v>5</v>
      </c>
      <c r="G57" s="121">
        <f>VLOOKUP(D57,'SSS (Task Order Based)'!$A$3:$G$237,6,FALSE)</f>
        <v>0</v>
      </c>
      <c r="H57" s="120">
        <f t="shared" si="0"/>
        <v>0</v>
      </c>
      <c r="I57" s="68" t="s">
        <v>33</v>
      </c>
      <c r="J57" s="71"/>
    </row>
    <row r="58" spans="2:10" s="52" customFormat="1" ht="15" x14ac:dyDescent="0.25">
      <c r="B58" s="109" t="s">
        <v>2045</v>
      </c>
      <c r="C58" s="104" t="s">
        <v>1015</v>
      </c>
      <c r="D58" s="73" t="s">
        <v>1066</v>
      </c>
      <c r="E58" s="67" t="str">
        <f>VLOOKUP(D58,'SSS (Task Order Based)'!$A$3:$D$237,4,FALSE)</f>
        <v>per person per day</v>
      </c>
      <c r="F58" s="67">
        <v>25</v>
      </c>
      <c r="G58" s="121">
        <f>VLOOKUP(D58,'SSS (Task Order Based)'!$A$3:$G$237,6,FALSE)</f>
        <v>0</v>
      </c>
      <c r="H58" s="120">
        <f t="shared" si="0"/>
        <v>0</v>
      </c>
      <c r="I58" s="68" t="s">
        <v>33</v>
      </c>
      <c r="J58" s="71"/>
    </row>
    <row r="59" spans="2:10" s="52" customFormat="1" ht="15" x14ac:dyDescent="0.25">
      <c r="B59" s="109" t="s">
        <v>2046</v>
      </c>
      <c r="C59" s="104" t="s">
        <v>1016</v>
      </c>
      <c r="D59" s="73" t="s">
        <v>1067</v>
      </c>
      <c r="E59" s="67" t="str">
        <f>VLOOKUP(D59,'SSS (Task Order Based)'!$A$3:$D$237,4,FALSE)</f>
        <v>per person</v>
      </c>
      <c r="F59" s="67">
        <v>5</v>
      </c>
      <c r="G59" s="121">
        <f>VLOOKUP(D59,'SSS (Task Order Based)'!$A$3:$G$237,6,FALSE)</f>
        <v>0</v>
      </c>
      <c r="H59" s="120">
        <f t="shared" si="0"/>
        <v>0</v>
      </c>
      <c r="I59" s="68" t="s">
        <v>33</v>
      </c>
      <c r="J59" s="71"/>
    </row>
    <row r="60" spans="2:10" s="52" customFormat="1" ht="15" x14ac:dyDescent="0.25">
      <c r="B60" s="109" t="s">
        <v>2047</v>
      </c>
      <c r="C60" s="104" t="s">
        <v>1017</v>
      </c>
      <c r="D60" s="73" t="s">
        <v>1068</v>
      </c>
      <c r="E60" s="67" t="str">
        <f>VLOOKUP(D60,'SSS (Task Order Based)'!$A$3:$D$237,4,FALSE)</f>
        <v>per person per day</v>
      </c>
      <c r="F60" s="67">
        <v>25</v>
      </c>
      <c r="G60" s="121">
        <f>VLOOKUP(D60,'SSS (Task Order Based)'!$A$3:$G$237,6,FALSE)</f>
        <v>0</v>
      </c>
      <c r="H60" s="106">
        <f>F60*G60</f>
        <v>0</v>
      </c>
      <c r="I60" s="68" t="s">
        <v>33</v>
      </c>
      <c r="J60" s="71"/>
    </row>
    <row r="61" spans="2:10" s="52" customFormat="1" ht="15" x14ac:dyDescent="0.25">
      <c r="B61" s="108" t="s">
        <v>1966</v>
      </c>
      <c r="C61" s="65" t="s">
        <v>113</v>
      </c>
      <c r="D61" s="73" t="s">
        <v>249</v>
      </c>
      <c r="E61" s="73" t="str">
        <f>VLOOKUP(D61,'SSS (Task Order Based)'!$A$3:$D$237,4,FALSE)</f>
        <v>percentage of related activities per Task Order</v>
      </c>
      <c r="F61" s="116">
        <f>VLOOKUP(D61,'SSS (Task Order Based)'!$A$3:$G$237,7,FALSE)</f>
        <v>0</v>
      </c>
      <c r="G61" s="121">
        <f>SUM(H62:H67)</f>
        <v>0</v>
      </c>
      <c r="H61" s="106">
        <f t="shared" ref="H61:H67" si="1">F61*G61</f>
        <v>0</v>
      </c>
      <c r="I61" s="68" t="s">
        <v>33</v>
      </c>
      <c r="J61" s="71"/>
    </row>
    <row r="62" spans="2:10" s="52" customFormat="1" ht="15" x14ac:dyDescent="0.25">
      <c r="B62" s="108" t="s">
        <v>1967</v>
      </c>
      <c r="C62" s="65" t="s">
        <v>1083</v>
      </c>
      <c r="D62" s="73" t="s">
        <v>250</v>
      </c>
      <c r="E62" s="67" t="s">
        <v>1210</v>
      </c>
      <c r="F62" s="67">
        <v>1500</v>
      </c>
      <c r="G62" s="117">
        <f>IF(COUNTIF('SSS (Task Order Based)'!$F$125:$F$142,"")=18,0,AVERAGEIF('SSS (Task Order Based)'!$F$125:$F$142,"&gt;0"))</f>
        <v>0</v>
      </c>
      <c r="H62" s="106">
        <f t="shared" si="1"/>
        <v>0</v>
      </c>
      <c r="I62" s="68" t="s">
        <v>33</v>
      </c>
      <c r="J62" s="71"/>
    </row>
    <row r="63" spans="2:10" s="52" customFormat="1" ht="15" x14ac:dyDescent="0.25">
      <c r="B63" s="108" t="s">
        <v>1968</v>
      </c>
      <c r="C63" s="65" t="s">
        <v>1084</v>
      </c>
      <c r="D63" s="73" t="s">
        <v>264</v>
      </c>
      <c r="E63" s="67" t="s">
        <v>1210</v>
      </c>
      <c r="F63" s="67">
        <v>100</v>
      </c>
      <c r="G63" s="117">
        <f>IF(COUNTIF('SSS (Task Order Based)'!$F$144:$F$161,"")=18,0,AVERAGEIF('SSS (Task Order Based)'!$F$144:$F$161,"&gt;0"))</f>
        <v>0</v>
      </c>
      <c r="H63" s="106">
        <f t="shared" si="1"/>
        <v>0</v>
      </c>
      <c r="I63" s="68" t="s">
        <v>33</v>
      </c>
      <c r="J63" s="71"/>
    </row>
    <row r="64" spans="2:10" s="52" customFormat="1" ht="15" x14ac:dyDescent="0.25">
      <c r="B64" s="108" t="s">
        <v>1969</v>
      </c>
      <c r="C64" s="65" t="s">
        <v>1085</v>
      </c>
      <c r="D64" s="73" t="s">
        <v>1099</v>
      </c>
      <c r="E64" s="67" t="s">
        <v>1210</v>
      </c>
      <c r="F64" s="67">
        <v>150</v>
      </c>
      <c r="G64" s="117">
        <f>IF(COUNTIF('SSS (Task Order Based)'!$F$163:$F$180,"")=18,0,AVERAGEIF('SSS (Task Order Based)'!$F$163:$F$180,"&gt;0"))</f>
        <v>0</v>
      </c>
      <c r="H64" s="106">
        <f t="shared" si="1"/>
        <v>0</v>
      </c>
      <c r="I64" s="68" t="s">
        <v>33</v>
      </c>
      <c r="J64" s="71"/>
    </row>
    <row r="65" spans="2:10" s="52" customFormat="1" ht="15" x14ac:dyDescent="0.25">
      <c r="B65" s="108" t="s">
        <v>1970</v>
      </c>
      <c r="C65" s="65" t="s">
        <v>1086</v>
      </c>
      <c r="D65" s="73" t="s">
        <v>1118</v>
      </c>
      <c r="E65" s="67" t="s">
        <v>1210</v>
      </c>
      <c r="F65" s="67">
        <v>10</v>
      </c>
      <c r="G65" s="117">
        <f>IF(COUNTIF('SSS (Task Order Based)'!$F$182:$F$199,"")=18,0,AVERAGEIF('SSS (Task Order Based)'!$F$182:$F$199,"&gt;0"))</f>
        <v>0</v>
      </c>
      <c r="H65" s="106">
        <f t="shared" si="1"/>
        <v>0</v>
      </c>
      <c r="I65" s="68" t="s">
        <v>33</v>
      </c>
      <c r="J65" s="71"/>
    </row>
    <row r="66" spans="2:10" s="52" customFormat="1" ht="15" x14ac:dyDescent="0.25">
      <c r="B66" s="108" t="s">
        <v>1971</v>
      </c>
      <c r="C66" s="65" t="s">
        <v>1087</v>
      </c>
      <c r="D66" s="73" t="s">
        <v>1137</v>
      </c>
      <c r="E66" s="67" t="s">
        <v>1210</v>
      </c>
      <c r="F66" s="67">
        <v>150</v>
      </c>
      <c r="G66" s="117">
        <f>IF(COUNTIF('SSS (Task Order Based)'!$F$201:$F$218,"")=18,0,AVERAGEIF('SSS (Task Order Based)'!$F$201:$F$218,"&gt;0"))</f>
        <v>0</v>
      </c>
      <c r="H66" s="106">
        <f t="shared" si="1"/>
        <v>0</v>
      </c>
      <c r="I66" s="68" t="s">
        <v>33</v>
      </c>
      <c r="J66" s="71"/>
    </row>
    <row r="67" spans="2:10" s="52" customFormat="1" ht="15" x14ac:dyDescent="0.25">
      <c r="B67" s="108" t="s">
        <v>1972</v>
      </c>
      <c r="C67" s="65" t="s">
        <v>1088</v>
      </c>
      <c r="D67" s="73" t="s">
        <v>1156</v>
      </c>
      <c r="E67" s="67" t="s">
        <v>1210</v>
      </c>
      <c r="F67" s="67">
        <v>10</v>
      </c>
      <c r="G67" s="117">
        <f>IF(COUNTIF('SSS (Task Order Based)'!$F$220:$F$237,"")=18,0,AVERAGEIF('SSS (Task Order Based)'!$F$220:$F$237,"&gt;0"))</f>
        <v>0</v>
      </c>
      <c r="H67" s="106">
        <f t="shared" si="1"/>
        <v>0</v>
      </c>
      <c r="I67" s="68" t="s">
        <v>33</v>
      </c>
      <c r="J67" s="71"/>
    </row>
    <row r="68" spans="2:10" s="88" customFormat="1" ht="15" customHeight="1" x14ac:dyDescent="0.25">
      <c r="B68" s="114" t="s">
        <v>1773</v>
      </c>
      <c r="C68" s="40"/>
      <c r="D68" s="89"/>
      <c r="E68" s="40"/>
      <c r="F68" s="90"/>
      <c r="G68" s="91"/>
      <c r="H68" s="95">
        <f>SUBTOTAL(9,H6:H67)</f>
        <v>0</v>
      </c>
      <c r="I68" s="40"/>
      <c r="J68" s="92"/>
    </row>
    <row r="69" spans="2:10" s="88" customFormat="1" ht="2.25" customHeight="1" x14ac:dyDescent="0.25">
      <c r="B69" s="114"/>
      <c r="C69" s="40"/>
      <c r="D69" s="89"/>
      <c r="E69" s="40"/>
      <c r="F69" s="90"/>
      <c r="G69" s="91"/>
      <c r="H69" s="95"/>
      <c r="I69" s="40"/>
      <c r="J69" s="92"/>
    </row>
    <row r="70" spans="2:10" s="99" customFormat="1" ht="15" x14ac:dyDescent="0.25">
      <c r="B70" s="111" t="s">
        <v>1291</v>
      </c>
      <c r="C70" s="85" t="s">
        <v>1774</v>
      </c>
      <c r="D70" s="83"/>
      <c r="E70" s="86"/>
      <c r="F70" s="87"/>
      <c r="G70" s="100"/>
      <c r="H70" s="101" t="s">
        <v>27</v>
      </c>
      <c r="I70" s="101" t="s">
        <v>27</v>
      </c>
      <c r="J70" s="102"/>
    </row>
    <row r="71" spans="2:10" s="96" customFormat="1" ht="15" x14ac:dyDescent="0.25">
      <c r="B71" s="108" t="s">
        <v>1973</v>
      </c>
      <c r="C71" s="65" t="s">
        <v>113</v>
      </c>
      <c r="D71" s="73" t="s">
        <v>202</v>
      </c>
      <c r="E71" s="67" t="str">
        <f>VLOOKUP(D71,'SSS (Task Order Based)'!$A$3:$D$237,4,FALSE)</f>
        <v>percentage of related activities per Task Order</v>
      </c>
      <c r="F71" s="116">
        <f>VLOOKUP(D71,'SSS (Task Order Based)'!$A$3:$G$237,7,FALSE)</f>
        <v>0</v>
      </c>
      <c r="G71" s="121">
        <f>SUM(H81:H84)+SUM(H98:H118)</f>
        <v>0</v>
      </c>
      <c r="H71" s="120">
        <f t="shared" ref="H71" si="2">F71*G71</f>
        <v>0</v>
      </c>
      <c r="I71" s="68" t="s">
        <v>33</v>
      </c>
      <c r="J71" s="64"/>
    </row>
    <row r="72" spans="2:10" s="52" customFormat="1" ht="15" x14ac:dyDescent="0.25">
      <c r="B72" s="108" t="s">
        <v>1974</v>
      </c>
      <c r="C72" s="65" t="s">
        <v>68</v>
      </c>
      <c r="D72" s="73" t="s">
        <v>203</v>
      </c>
      <c r="E72" s="67"/>
      <c r="F72" s="116"/>
      <c r="G72" s="121"/>
      <c r="H72" s="120"/>
      <c r="I72" s="68"/>
      <c r="J72" s="71"/>
    </row>
    <row r="73" spans="2:10" s="52" customFormat="1" ht="15" x14ac:dyDescent="0.25">
      <c r="B73" s="109" t="s">
        <v>2068</v>
      </c>
      <c r="C73" s="104" t="s">
        <v>46</v>
      </c>
      <c r="D73" s="73" t="s">
        <v>204</v>
      </c>
      <c r="E73" s="67" t="str">
        <f>VLOOKUP(D73,'SSS (Task Order Based)'!$A$3:$D$237,4,FALSE)</f>
        <v>percentage of related activities per Task Order</v>
      </c>
      <c r="F73" s="116">
        <f>VLOOKUP(D73,'SSS (Task Order Based)'!$A$3:$G$237,7,FALSE)</f>
        <v>0</v>
      </c>
      <c r="G73" s="121">
        <f>SUM(H81:H84)+SUM(H98:H118)</f>
        <v>0</v>
      </c>
      <c r="H73" s="120">
        <f t="shared" ref="H73:H79" si="3">F73*G73</f>
        <v>0</v>
      </c>
      <c r="I73" s="68" t="s">
        <v>33</v>
      </c>
      <c r="J73" s="71"/>
    </row>
    <row r="74" spans="2:10" s="52" customFormat="1" ht="15" x14ac:dyDescent="0.25">
      <c r="B74" s="109" t="s">
        <v>2069</v>
      </c>
      <c r="C74" s="104" t="s">
        <v>47</v>
      </c>
      <c r="D74" s="73" t="s">
        <v>205</v>
      </c>
      <c r="E74" s="67" t="str">
        <f>VLOOKUP(D74,'SSS (Task Order Based)'!$A$3:$D$237,4,FALSE)</f>
        <v>percentage of related activities per Task Order</v>
      </c>
      <c r="F74" s="116">
        <f>VLOOKUP(D74,'SSS (Task Order Based)'!$A$3:$G$237,7,FALSE)</f>
        <v>0</v>
      </c>
      <c r="G74" s="121">
        <f>SUM(H81:H84)+SUM(H98:H118)</f>
        <v>0</v>
      </c>
      <c r="H74" s="120">
        <f t="shared" si="3"/>
        <v>0</v>
      </c>
      <c r="I74" s="68" t="s">
        <v>33</v>
      </c>
      <c r="J74" s="71"/>
    </row>
    <row r="75" spans="2:10" s="52" customFormat="1" ht="15" x14ac:dyDescent="0.25">
      <c r="B75" s="109" t="s">
        <v>2070</v>
      </c>
      <c r="C75" s="104" t="s">
        <v>48</v>
      </c>
      <c r="D75" s="73" t="s">
        <v>206</v>
      </c>
      <c r="E75" s="67" t="str">
        <f>VLOOKUP(D75,'SSS (Task Order Based)'!$A$3:$D$237,4,FALSE)</f>
        <v>percentage of related activities per Task Order</v>
      </c>
      <c r="F75" s="116">
        <f>VLOOKUP(D75,'SSS (Task Order Based)'!$A$3:$G$237,7,FALSE)</f>
        <v>0</v>
      </c>
      <c r="G75" s="121">
        <f>SUM(H81:H84)+SUM(H98:H118)</f>
        <v>0</v>
      </c>
      <c r="H75" s="120">
        <f t="shared" si="3"/>
        <v>0</v>
      </c>
      <c r="I75" s="68" t="s">
        <v>33</v>
      </c>
      <c r="J75" s="71"/>
    </row>
    <row r="76" spans="2:10" s="52" customFormat="1" ht="15" x14ac:dyDescent="0.25">
      <c r="B76" s="109" t="s">
        <v>2071</v>
      </c>
      <c r="C76" s="104" t="s">
        <v>49</v>
      </c>
      <c r="D76" s="73" t="s">
        <v>207</v>
      </c>
      <c r="E76" s="67" t="str">
        <f>VLOOKUP(D76,'SSS (Task Order Based)'!$A$3:$D$237,4,FALSE)</f>
        <v>percentage of related activities per Task Order</v>
      </c>
      <c r="F76" s="116">
        <f>VLOOKUP(D76,'SSS (Task Order Based)'!$A$3:$G$237,7,FALSE)</f>
        <v>0</v>
      </c>
      <c r="G76" s="121">
        <f>SUM(H81:H84)+SUM(H98:H118)</f>
        <v>0</v>
      </c>
      <c r="H76" s="120">
        <f t="shared" si="3"/>
        <v>0</v>
      </c>
      <c r="I76" s="68" t="s">
        <v>33</v>
      </c>
      <c r="J76" s="71"/>
    </row>
    <row r="77" spans="2:10" s="52" customFormat="1" ht="15" x14ac:dyDescent="0.25">
      <c r="B77" s="109" t="s">
        <v>2072</v>
      </c>
      <c r="C77" s="104" t="s">
        <v>51</v>
      </c>
      <c r="D77" s="73" t="s">
        <v>208</v>
      </c>
      <c r="E77" s="67" t="str">
        <f>VLOOKUP(D77,'SSS (Task Order Based)'!$A$3:$D$237,4,FALSE)</f>
        <v>percentage of related activities per Task Order</v>
      </c>
      <c r="F77" s="116">
        <f>VLOOKUP(D77,'SSS (Task Order Based)'!$A$3:$G$237,7,FALSE)</f>
        <v>0</v>
      </c>
      <c r="G77" s="121">
        <f>SUM(H81:H84)+SUM(H98:H118)</f>
        <v>0</v>
      </c>
      <c r="H77" s="120">
        <f t="shared" si="3"/>
        <v>0</v>
      </c>
      <c r="I77" s="68" t="s">
        <v>33</v>
      </c>
      <c r="J77" s="71"/>
    </row>
    <row r="78" spans="2:10" s="52" customFormat="1" ht="15" x14ac:dyDescent="0.25">
      <c r="B78" s="109" t="s">
        <v>2073</v>
      </c>
      <c r="C78" s="104" t="s">
        <v>50</v>
      </c>
      <c r="D78" s="73" t="s">
        <v>209</v>
      </c>
      <c r="E78" s="67" t="str">
        <f>VLOOKUP(D78,'SSS (Task Order Based)'!$A$3:$D$237,4,FALSE)</f>
        <v>percentage of related activities per Task Order</v>
      </c>
      <c r="F78" s="116">
        <f>VLOOKUP(D78,'SSS (Task Order Based)'!$A$3:$G$237,7,FALSE)</f>
        <v>0</v>
      </c>
      <c r="G78" s="121">
        <f>SUM(H81:H84)+SUM(H98:H118)</f>
        <v>0</v>
      </c>
      <c r="H78" s="120">
        <f t="shared" si="3"/>
        <v>0</v>
      </c>
      <c r="I78" s="68" t="s">
        <v>33</v>
      </c>
      <c r="J78" s="71"/>
    </row>
    <row r="79" spans="2:10" s="52" customFormat="1" ht="15" x14ac:dyDescent="0.25">
      <c r="B79" s="109" t="s">
        <v>2074</v>
      </c>
      <c r="C79" s="104" t="s">
        <v>52</v>
      </c>
      <c r="D79" s="73" t="s">
        <v>210</v>
      </c>
      <c r="E79" s="67" t="str">
        <f>VLOOKUP(D79,'SSS (Task Order Based)'!$A$3:$D$237,4,FALSE)</f>
        <v>percentage of related activities per Task Order</v>
      </c>
      <c r="F79" s="116">
        <f>VLOOKUP(D79,'SSS (Task Order Based)'!$A$3:$G$237,7,FALSE)</f>
        <v>0</v>
      </c>
      <c r="G79" s="121">
        <f>SUM(H81:H84)+SUM(H98:H118)</f>
        <v>0</v>
      </c>
      <c r="H79" s="120">
        <f t="shared" si="3"/>
        <v>0</v>
      </c>
      <c r="I79" s="68" t="s">
        <v>33</v>
      </c>
      <c r="J79" s="71"/>
    </row>
    <row r="80" spans="2:10" s="52" customFormat="1" ht="15" x14ac:dyDescent="0.25">
      <c r="B80" s="108" t="s">
        <v>1975</v>
      </c>
      <c r="C80" s="65" t="s">
        <v>1031</v>
      </c>
      <c r="D80" s="73" t="s">
        <v>218</v>
      </c>
      <c r="E80" s="67"/>
      <c r="F80" s="67"/>
      <c r="G80" s="121"/>
      <c r="H80" s="120"/>
      <c r="I80" s="68"/>
      <c r="J80" s="93"/>
    </row>
    <row r="81" spans="2:10" s="52" customFormat="1" ht="15" x14ac:dyDescent="0.25">
      <c r="B81" s="109" t="s">
        <v>2077</v>
      </c>
      <c r="C81" s="104" t="s">
        <v>1030</v>
      </c>
      <c r="D81" s="73" t="s">
        <v>1036</v>
      </c>
      <c r="E81" s="67" t="str">
        <f>VLOOKUP(D81,'SSS (Task Order Based)'!$A$3:$D$237,4,FALSE)</f>
        <v>per SRS requirement</v>
      </c>
      <c r="F81" s="67">
        <v>140</v>
      </c>
      <c r="G81" s="121">
        <f>VLOOKUP(D81,'SSS (Task Order Based)'!$A$3:$G$237,6,FALSE)</f>
        <v>0</v>
      </c>
      <c r="H81" s="120">
        <f t="shared" ref="H81:H84" si="4">F81*G81</f>
        <v>0</v>
      </c>
      <c r="I81" s="68" t="s">
        <v>33</v>
      </c>
      <c r="J81" s="93"/>
    </row>
    <row r="82" spans="2:10" s="52" customFormat="1" ht="15" x14ac:dyDescent="0.25">
      <c r="B82" s="109" t="s">
        <v>2078</v>
      </c>
      <c r="C82" s="104" t="s">
        <v>1032</v>
      </c>
      <c r="D82" s="73" t="s">
        <v>1037</v>
      </c>
      <c r="E82" s="67" t="str">
        <f>VLOOKUP(D82,'SSS (Task Order Based)'!$A$3:$D$237,4,FALSE)</f>
        <v>per SRS requirement</v>
      </c>
      <c r="F82" s="67">
        <v>595</v>
      </c>
      <c r="G82" s="121">
        <f>VLOOKUP(D82,'SSS (Task Order Based)'!$A$3:$G$237,6,FALSE)</f>
        <v>0</v>
      </c>
      <c r="H82" s="120">
        <f t="shared" si="4"/>
        <v>0</v>
      </c>
      <c r="I82" s="68" t="s">
        <v>33</v>
      </c>
      <c r="J82" s="93"/>
    </row>
    <row r="83" spans="2:10" s="52" customFormat="1" ht="15" x14ac:dyDescent="0.25">
      <c r="B83" s="109" t="s">
        <v>2079</v>
      </c>
      <c r="C83" s="104" t="s">
        <v>1033</v>
      </c>
      <c r="D83" s="73" t="s">
        <v>1038</v>
      </c>
      <c r="E83" s="67" t="str">
        <f>VLOOKUP(D83,'SSS (Task Order Based)'!$A$3:$D$237,4,FALSE)</f>
        <v>per SRS requirement</v>
      </c>
      <c r="F83" s="67">
        <v>462</v>
      </c>
      <c r="G83" s="121">
        <f>VLOOKUP(D83,'SSS (Task Order Based)'!$A$3:$G$237,6,FALSE)</f>
        <v>0</v>
      </c>
      <c r="H83" s="120">
        <f t="shared" si="4"/>
        <v>0</v>
      </c>
      <c r="I83" s="68" t="s">
        <v>33</v>
      </c>
      <c r="J83" s="93"/>
    </row>
    <row r="84" spans="2:10" s="52" customFormat="1" ht="15" x14ac:dyDescent="0.25">
      <c r="B84" s="109" t="s">
        <v>2080</v>
      </c>
      <c r="C84" s="104" t="s">
        <v>1034</v>
      </c>
      <c r="D84" s="73" t="s">
        <v>1039</v>
      </c>
      <c r="E84" s="67" t="str">
        <f>VLOOKUP(D84,'SSS (Task Order Based)'!$A$3:$D$237,4,FALSE)</f>
        <v>per SRS requirement</v>
      </c>
      <c r="F84" s="67">
        <v>91</v>
      </c>
      <c r="G84" s="121">
        <f>VLOOKUP(D84,'SSS (Task Order Based)'!$A$3:$G$237,6,FALSE)</f>
        <v>0</v>
      </c>
      <c r="H84" s="120">
        <f t="shared" si="4"/>
        <v>0</v>
      </c>
      <c r="I84" s="68" t="s">
        <v>33</v>
      </c>
      <c r="J84" s="93"/>
    </row>
    <row r="85" spans="2:10" s="52" customFormat="1" ht="15" x14ac:dyDescent="0.25">
      <c r="B85" s="108" t="s">
        <v>1976</v>
      </c>
      <c r="C85" s="65" t="s">
        <v>44</v>
      </c>
      <c r="D85" s="73" t="s">
        <v>1040</v>
      </c>
      <c r="E85" s="67"/>
      <c r="F85" s="67"/>
      <c r="G85" s="121"/>
      <c r="H85" s="120"/>
      <c r="I85" s="68"/>
      <c r="J85" s="93"/>
    </row>
    <row r="86" spans="2:10" s="52" customFormat="1" ht="15" x14ac:dyDescent="0.25">
      <c r="B86" s="109" t="s">
        <v>2075</v>
      </c>
      <c r="C86" s="104" t="s">
        <v>75</v>
      </c>
      <c r="D86" s="73" t="s">
        <v>1041</v>
      </c>
      <c r="E86" s="67" t="str">
        <f>VLOOKUP(D86,'SSS (Task Order Based)'!$A$3:$D$237,4,FALSE)</f>
        <v>percentage of related activities per Task Order</v>
      </c>
      <c r="F86" s="116">
        <f>VLOOKUP(D86,'SSS (Task Order Based)'!$A$3:$G$237,7,FALSE)</f>
        <v>0</v>
      </c>
      <c r="G86" s="121">
        <f>SUM(H81:H84)+SUM(H98:H118)</f>
        <v>0</v>
      </c>
      <c r="H86" s="120">
        <f t="shared" ref="H86:H87" si="5">F86*G86</f>
        <v>0</v>
      </c>
      <c r="I86" s="68" t="s">
        <v>33</v>
      </c>
      <c r="J86" s="93"/>
    </row>
    <row r="87" spans="2:10" s="52" customFormat="1" ht="15" x14ac:dyDescent="0.25">
      <c r="B87" s="109" t="s">
        <v>2076</v>
      </c>
      <c r="C87" s="104" t="s">
        <v>76</v>
      </c>
      <c r="D87" s="73" t="s">
        <v>1042</v>
      </c>
      <c r="E87" s="67" t="str">
        <f>VLOOKUP(D87,'SSS (Task Order Based)'!$A$3:$D$237,4,FALSE)</f>
        <v>percentage of related activities per Task Order</v>
      </c>
      <c r="F87" s="116">
        <f>VLOOKUP(D87,'SSS (Task Order Based)'!$A$3:$G$237,7,FALSE)</f>
        <v>0</v>
      </c>
      <c r="G87" s="121">
        <f>SUM(H81:H84)+SUM(H98:H118)</f>
        <v>0</v>
      </c>
      <c r="H87" s="120">
        <f t="shared" si="5"/>
        <v>0</v>
      </c>
      <c r="I87" s="68" t="s">
        <v>33</v>
      </c>
      <c r="J87" s="93"/>
    </row>
    <row r="88" spans="2:10" s="52" customFormat="1" ht="15" x14ac:dyDescent="0.25">
      <c r="B88" s="108" t="s">
        <v>1981</v>
      </c>
      <c r="C88" s="65" t="s">
        <v>36</v>
      </c>
      <c r="D88" s="73" t="s">
        <v>219</v>
      </c>
      <c r="E88" s="67"/>
      <c r="F88" s="67"/>
      <c r="G88" s="121"/>
      <c r="H88" s="120"/>
      <c r="I88" s="68"/>
      <c r="J88" s="93"/>
    </row>
    <row r="89" spans="2:10" s="52" customFormat="1" ht="15" x14ac:dyDescent="0.25">
      <c r="B89" s="109" t="s">
        <v>2081</v>
      </c>
      <c r="C89" s="104" t="s">
        <v>73</v>
      </c>
      <c r="D89" s="73" t="s">
        <v>1028</v>
      </c>
      <c r="E89" s="67" t="str">
        <f>VLOOKUP(D89,'SSS (Task Order Based)'!$A$3:$D$237,4,FALSE)</f>
        <v>percentage of related activities per Task Order</v>
      </c>
      <c r="F89" s="116">
        <f>VLOOKUP(D89,'SSS (Task Order Based)'!$A$3:$G$237,7,FALSE)</f>
        <v>0</v>
      </c>
      <c r="G89" s="121">
        <f>SUM(H81:H84)+SUM(H98:H118)</f>
        <v>0</v>
      </c>
      <c r="H89" s="120">
        <f t="shared" ref="H89:H90" si="6">F89*G89</f>
        <v>0</v>
      </c>
      <c r="I89" s="68" t="s">
        <v>33</v>
      </c>
      <c r="J89" s="93"/>
    </row>
    <row r="90" spans="2:10" s="52" customFormat="1" ht="15" x14ac:dyDescent="0.25">
      <c r="B90" s="109" t="s">
        <v>2082</v>
      </c>
      <c r="C90" s="104" t="s">
        <v>74</v>
      </c>
      <c r="D90" s="73" t="s">
        <v>1029</v>
      </c>
      <c r="E90" s="67" t="str">
        <f>VLOOKUP(D90,'SSS (Task Order Based)'!$A$3:$D$237,4,FALSE)</f>
        <v>percentage of related activities per Task Order</v>
      </c>
      <c r="F90" s="116">
        <f>VLOOKUP(D90,'SSS (Task Order Based)'!$A$3:$G$237,7,FALSE)</f>
        <v>0</v>
      </c>
      <c r="G90" s="121">
        <f>SUM(H81:H84)+SUM(H98:H118)</f>
        <v>0</v>
      </c>
      <c r="H90" s="120">
        <f t="shared" si="6"/>
        <v>0</v>
      </c>
      <c r="I90" s="68" t="s">
        <v>33</v>
      </c>
      <c r="J90" s="93"/>
    </row>
    <row r="91" spans="2:10" s="52" customFormat="1" ht="15" x14ac:dyDescent="0.25">
      <c r="B91" s="108" t="s">
        <v>1980</v>
      </c>
      <c r="C91" s="65" t="s">
        <v>67</v>
      </c>
      <c r="D91" s="73" t="s">
        <v>1043</v>
      </c>
      <c r="E91" s="67"/>
      <c r="F91" s="67"/>
      <c r="G91" s="121"/>
      <c r="H91" s="120"/>
      <c r="I91" s="68"/>
      <c r="J91" s="93"/>
    </row>
    <row r="92" spans="2:10" s="52" customFormat="1" ht="15" x14ac:dyDescent="0.25">
      <c r="B92" s="109" t="s">
        <v>2083</v>
      </c>
      <c r="C92" s="104" t="s">
        <v>1214</v>
      </c>
      <c r="D92" s="73" t="s">
        <v>1044</v>
      </c>
      <c r="E92" s="67" t="str">
        <f>VLOOKUP(D92,'SSS (Task Order Based)'!$A$3:$D$237,4,FALSE)</f>
        <v>percentage of related activities per Task Order</v>
      </c>
      <c r="F92" s="116">
        <f>VLOOKUP(D92,'SSS (Task Order Based)'!$A$3:$G$237,7,FALSE)</f>
        <v>0</v>
      </c>
      <c r="G92" s="121">
        <f>SUM(H81:H84)+SUM(H98:H118)</f>
        <v>0</v>
      </c>
      <c r="H92" s="120">
        <f t="shared" ref="H92:H93" si="7">F92*G92</f>
        <v>0</v>
      </c>
      <c r="I92" s="68" t="s">
        <v>33</v>
      </c>
      <c r="J92" s="93"/>
    </row>
    <row r="93" spans="2:10" s="52" customFormat="1" ht="15" x14ac:dyDescent="0.25">
      <c r="B93" s="109" t="s">
        <v>2084</v>
      </c>
      <c r="C93" s="104" t="s">
        <v>1215</v>
      </c>
      <c r="D93" s="73" t="s">
        <v>1045</v>
      </c>
      <c r="E93" s="67" t="str">
        <f>VLOOKUP(D93,'SSS (Task Order Based)'!$A$3:$D$237,4,FALSE)</f>
        <v>percentage of related activities per Task Order</v>
      </c>
      <c r="F93" s="116">
        <f>VLOOKUP(D93,'SSS (Task Order Based)'!$A$3:$G$237,7,FALSE)</f>
        <v>0</v>
      </c>
      <c r="G93" s="121">
        <f>SUM(H81:H84)+SUM(H98:H118)</f>
        <v>0</v>
      </c>
      <c r="H93" s="120">
        <f t="shared" si="7"/>
        <v>0</v>
      </c>
      <c r="I93" s="68" t="s">
        <v>33</v>
      </c>
      <c r="J93" s="93"/>
    </row>
    <row r="94" spans="2:10" s="52" customFormat="1" ht="15" x14ac:dyDescent="0.25">
      <c r="B94" s="108" t="s">
        <v>1979</v>
      </c>
      <c r="C94" s="65" t="s">
        <v>117</v>
      </c>
      <c r="D94" s="73" t="s">
        <v>1046</v>
      </c>
      <c r="E94" s="67"/>
      <c r="F94" s="67"/>
      <c r="G94" s="121"/>
      <c r="H94" s="120"/>
      <c r="I94" s="68"/>
      <c r="J94" s="93"/>
    </row>
    <row r="95" spans="2:10" s="52" customFormat="1" ht="15" x14ac:dyDescent="0.25">
      <c r="B95" s="109" t="s">
        <v>2085</v>
      </c>
      <c r="C95" s="104" t="s">
        <v>86</v>
      </c>
      <c r="D95" s="73" t="s">
        <v>1047</v>
      </c>
      <c r="E95" s="67" t="str">
        <f>VLOOKUP(D95,'SSS (Task Order Based)'!$A$3:$D$237,4,FALSE)</f>
        <v>percentage of related activities per Task Order</v>
      </c>
      <c r="F95" s="116">
        <f>VLOOKUP(D95,'SSS (Task Order Based)'!$A$3:$G$237,7,FALSE)</f>
        <v>0</v>
      </c>
      <c r="G95" s="121">
        <f>SUM(H81:H84)+SUM(H98:H118)</f>
        <v>0</v>
      </c>
      <c r="H95" s="120">
        <f t="shared" ref="H95:H96" si="8">F95*G95</f>
        <v>0</v>
      </c>
      <c r="I95" s="68" t="s">
        <v>33</v>
      </c>
      <c r="J95" s="93"/>
    </row>
    <row r="96" spans="2:10" s="52" customFormat="1" ht="15" x14ac:dyDescent="0.25">
      <c r="B96" s="109" t="s">
        <v>2086</v>
      </c>
      <c r="C96" s="104" t="s">
        <v>87</v>
      </c>
      <c r="D96" s="73" t="s">
        <v>1048</v>
      </c>
      <c r="E96" s="67" t="str">
        <f>VLOOKUP(D96,'SSS (Task Order Based)'!$A$3:$D$237,4,FALSE)</f>
        <v>percentage of related activities per Task Order</v>
      </c>
      <c r="F96" s="116">
        <f>VLOOKUP(D96,'SSS (Task Order Based)'!$A$3:$G$237,7,FALSE)</f>
        <v>0</v>
      </c>
      <c r="G96" s="121">
        <f>SUM(H81:H84)+SUM(H98:H118)</f>
        <v>0</v>
      </c>
      <c r="H96" s="120">
        <f t="shared" si="8"/>
        <v>0</v>
      </c>
      <c r="I96" s="68" t="s">
        <v>33</v>
      </c>
      <c r="J96" s="93"/>
    </row>
    <row r="97" spans="2:10" s="52" customFormat="1" ht="15" x14ac:dyDescent="0.25">
      <c r="B97" s="108" t="s">
        <v>1978</v>
      </c>
      <c r="C97" s="65" t="s">
        <v>111</v>
      </c>
      <c r="D97" s="73" t="s">
        <v>220</v>
      </c>
      <c r="E97" s="67"/>
      <c r="F97" s="67"/>
      <c r="G97" s="121"/>
      <c r="H97" s="120"/>
      <c r="I97" s="68"/>
      <c r="J97" s="93"/>
    </row>
    <row r="98" spans="2:10" s="52" customFormat="1" ht="15" x14ac:dyDescent="0.25">
      <c r="B98" s="109" t="s">
        <v>2087</v>
      </c>
      <c r="C98" s="104" t="s">
        <v>88</v>
      </c>
      <c r="D98" s="73" t="s">
        <v>221</v>
      </c>
      <c r="E98" s="67" t="str">
        <f>VLOOKUP(D98,'SSS (Task Order Based)'!$A$3:$D$237,4,FALSE)</f>
        <v>Per Site</v>
      </c>
      <c r="F98" s="67">
        <v>7</v>
      </c>
      <c r="G98" s="121">
        <f>VLOOKUP(D98,'SSS (Task Order Based)'!$A$3:$G$237,6,FALSE)</f>
        <v>0</v>
      </c>
      <c r="H98" s="120">
        <f t="shared" ref="H98:H99" si="9">F98*G98</f>
        <v>0</v>
      </c>
      <c r="I98" s="68" t="s">
        <v>33</v>
      </c>
      <c r="J98" s="93"/>
    </row>
    <row r="99" spans="2:10" s="52" customFormat="1" ht="15" x14ac:dyDescent="0.25">
      <c r="B99" s="109" t="s">
        <v>2088</v>
      </c>
      <c r="C99" s="104" t="s">
        <v>89</v>
      </c>
      <c r="D99" s="73" t="s">
        <v>222</v>
      </c>
      <c r="E99" s="67" t="str">
        <f>VLOOKUP(D99,'SSS (Task Order Based)'!$A$3:$D$237,4,FALSE)</f>
        <v xml:space="preserve">Per Site </v>
      </c>
      <c r="F99" s="67">
        <v>7</v>
      </c>
      <c r="G99" s="121">
        <f>VLOOKUP(D99,'SSS (Task Order Based)'!$A$3:$G$237,6,FALSE)</f>
        <v>0</v>
      </c>
      <c r="H99" s="120">
        <f t="shared" si="9"/>
        <v>0</v>
      </c>
      <c r="I99" s="68" t="s">
        <v>33</v>
      </c>
      <c r="J99" s="93"/>
    </row>
    <row r="100" spans="2:10" s="52" customFormat="1" ht="15" x14ac:dyDescent="0.25">
      <c r="B100" s="108" t="s">
        <v>1977</v>
      </c>
      <c r="C100" s="65" t="s">
        <v>110</v>
      </c>
      <c r="D100" s="73" t="s">
        <v>223</v>
      </c>
      <c r="E100" s="67"/>
      <c r="F100" s="67"/>
      <c r="G100" s="121"/>
      <c r="H100" s="120"/>
      <c r="I100" s="68"/>
      <c r="J100" s="93"/>
    </row>
    <row r="101" spans="2:10" s="52" customFormat="1" ht="15" x14ac:dyDescent="0.25">
      <c r="B101" s="109" t="s">
        <v>2089</v>
      </c>
      <c r="C101" s="104" t="s">
        <v>83</v>
      </c>
      <c r="D101" s="73" t="s">
        <v>224</v>
      </c>
      <c r="E101" s="67" t="str">
        <f>VLOOKUP(D101,'SSS (Task Order Based)'!$A$3:$D$237,4,FALSE)</f>
        <v>Lot per course</v>
      </c>
      <c r="F101" s="67">
        <v>1</v>
      </c>
      <c r="G101" s="121">
        <f>VLOOKUP(D101,'SSS (Task Order Based)'!$A$3:$G$237,6,FALSE)</f>
        <v>0</v>
      </c>
      <c r="H101" s="120">
        <f t="shared" ref="H101:H102" si="10">F101*G101</f>
        <v>0</v>
      </c>
      <c r="I101" s="68" t="s">
        <v>33</v>
      </c>
      <c r="J101" s="93"/>
    </row>
    <row r="102" spans="2:10" s="52" customFormat="1" ht="15" x14ac:dyDescent="0.25">
      <c r="B102" s="109" t="s">
        <v>2090</v>
      </c>
      <c r="C102" s="104" t="s">
        <v>32</v>
      </c>
      <c r="D102" s="73" t="s">
        <v>225</v>
      </c>
      <c r="E102" s="67" t="str">
        <f>VLOOKUP(D102,'SSS (Task Order Based)'!$A$3:$D$237,4,FALSE)</f>
        <v>Lot per course</v>
      </c>
      <c r="F102" s="67">
        <v>1</v>
      </c>
      <c r="G102" s="121">
        <f>VLOOKUP(D102,'SSS (Task Order Based)'!$A$3:$G$237,6,FALSE)</f>
        <v>0</v>
      </c>
      <c r="H102" s="120">
        <f t="shared" si="10"/>
        <v>0</v>
      </c>
      <c r="I102" s="68" t="s">
        <v>33</v>
      </c>
      <c r="J102" s="93"/>
    </row>
    <row r="103" spans="2:10" s="52" customFormat="1" ht="15" x14ac:dyDescent="0.25">
      <c r="B103" s="109" t="s">
        <v>2091</v>
      </c>
      <c r="C103" s="104" t="s">
        <v>97</v>
      </c>
      <c r="D103" s="73" t="s">
        <v>1049</v>
      </c>
      <c r="E103" s="67" t="str">
        <f>VLOOKUP(D103,'SSS (Task Order Based)'!$A$3:$D$237,4,FALSE)</f>
        <v>Lot per course</v>
      </c>
      <c r="F103" s="67">
        <v>1</v>
      </c>
      <c r="G103" s="121">
        <f>VLOOKUP(D103,'SSS (Task Order Based)'!$A$3:$G$237,6,FALSE)</f>
        <v>0</v>
      </c>
      <c r="H103" s="120">
        <f t="shared" ref="H103:H118" si="11">F103*G103</f>
        <v>0</v>
      </c>
      <c r="I103" s="68" t="s">
        <v>33</v>
      </c>
      <c r="J103" s="93"/>
    </row>
    <row r="104" spans="2:10" s="52" customFormat="1" ht="15" x14ac:dyDescent="0.25">
      <c r="B104" s="109" t="s">
        <v>2092</v>
      </c>
      <c r="C104" s="104" t="s">
        <v>96</v>
      </c>
      <c r="D104" s="73" t="s">
        <v>1050</v>
      </c>
      <c r="E104" s="67" t="str">
        <f>VLOOKUP(D104,'SSS (Task Order Based)'!$A$3:$D$237,4,FALSE)</f>
        <v>Lot per course</v>
      </c>
      <c r="F104" s="67">
        <v>1</v>
      </c>
      <c r="G104" s="121">
        <f>VLOOKUP(D104,'SSS (Task Order Based)'!$A$3:$G$237,6,FALSE)</f>
        <v>0</v>
      </c>
      <c r="H104" s="120">
        <f t="shared" si="11"/>
        <v>0</v>
      </c>
      <c r="I104" s="68" t="s">
        <v>33</v>
      </c>
      <c r="J104" s="93"/>
    </row>
    <row r="105" spans="2:10" s="52" customFormat="1" ht="15" x14ac:dyDescent="0.25">
      <c r="B105" s="109" t="s">
        <v>2093</v>
      </c>
      <c r="C105" s="104" t="s">
        <v>94</v>
      </c>
      <c r="D105" s="73" t="s">
        <v>1051</v>
      </c>
      <c r="E105" s="67" t="str">
        <f>VLOOKUP(D105,'SSS (Task Order Based)'!$A$3:$D$237,4,FALSE)</f>
        <v>Lot per course</v>
      </c>
      <c r="F105" s="67">
        <v>1</v>
      </c>
      <c r="G105" s="121">
        <f>VLOOKUP(D105,'SSS (Task Order Based)'!$A$3:$G$237,6,FALSE)</f>
        <v>0</v>
      </c>
      <c r="H105" s="120">
        <f t="shared" si="11"/>
        <v>0</v>
      </c>
      <c r="I105" s="68" t="s">
        <v>33</v>
      </c>
      <c r="J105" s="71"/>
    </row>
    <row r="106" spans="2:10" s="52" customFormat="1" ht="15" x14ac:dyDescent="0.25">
      <c r="B106" s="109" t="s">
        <v>2094</v>
      </c>
      <c r="C106" s="104" t="s">
        <v>95</v>
      </c>
      <c r="D106" s="73" t="s">
        <v>1052</v>
      </c>
      <c r="E106" s="67" t="str">
        <f>VLOOKUP(D106,'SSS (Task Order Based)'!$A$3:$D$237,4,FALSE)</f>
        <v>Lot per course</v>
      </c>
      <c r="F106" s="67">
        <v>1</v>
      </c>
      <c r="G106" s="121">
        <f>VLOOKUP(D106,'SSS (Task Order Based)'!$A$3:$G$237,6,FALSE)</f>
        <v>0</v>
      </c>
      <c r="H106" s="120">
        <f t="shared" si="11"/>
        <v>0</v>
      </c>
      <c r="I106" s="68" t="s">
        <v>33</v>
      </c>
      <c r="J106" s="71"/>
    </row>
    <row r="107" spans="2:10" s="52" customFormat="1" ht="15" x14ac:dyDescent="0.25">
      <c r="B107" s="109" t="s">
        <v>2095</v>
      </c>
      <c r="C107" s="104" t="s">
        <v>98</v>
      </c>
      <c r="D107" s="73" t="s">
        <v>1053</v>
      </c>
      <c r="E107" s="67" t="str">
        <f>VLOOKUP(D107,'SSS (Task Order Based)'!$A$3:$D$237,4,FALSE)</f>
        <v>Lot per course</v>
      </c>
      <c r="F107" s="67">
        <v>1</v>
      </c>
      <c r="G107" s="121">
        <f>VLOOKUP(D107,'SSS (Task Order Based)'!$A$3:$G$237,6,FALSE)</f>
        <v>0</v>
      </c>
      <c r="H107" s="120">
        <f t="shared" si="11"/>
        <v>0</v>
      </c>
      <c r="I107" s="68" t="s">
        <v>33</v>
      </c>
      <c r="J107" s="71"/>
    </row>
    <row r="108" spans="2:10" s="52" customFormat="1" ht="15" x14ac:dyDescent="0.25">
      <c r="B108" s="109" t="s">
        <v>2096</v>
      </c>
      <c r="C108" s="104" t="s">
        <v>99</v>
      </c>
      <c r="D108" s="73" t="s">
        <v>1054</v>
      </c>
      <c r="E108" s="67" t="str">
        <f>VLOOKUP(D108,'SSS (Task Order Based)'!$A$3:$D$237,4,FALSE)</f>
        <v>Lot per course</v>
      </c>
      <c r="F108" s="67">
        <v>1</v>
      </c>
      <c r="G108" s="121">
        <f>VLOOKUP(D108,'SSS (Task Order Based)'!$A$3:$G$237,6,FALSE)</f>
        <v>0</v>
      </c>
      <c r="H108" s="120">
        <f t="shared" si="11"/>
        <v>0</v>
      </c>
      <c r="I108" s="68" t="s">
        <v>33</v>
      </c>
      <c r="J108" s="71"/>
    </row>
    <row r="109" spans="2:10" s="52" customFormat="1" ht="15" x14ac:dyDescent="0.25">
      <c r="B109" s="109" t="s">
        <v>2097</v>
      </c>
      <c r="C109" s="104" t="s">
        <v>101</v>
      </c>
      <c r="D109" s="73" t="s">
        <v>1055</v>
      </c>
      <c r="E109" s="67" t="str">
        <f>VLOOKUP(D109,'SSS (Task Order Based)'!$A$3:$D$237,4,FALSE)</f>
        <v>Lot per course</v>
      </c>
      <c r="F109" s="67">
        <v>1</v>
      </c>
      <c r="G109" s="121">
        <f>VLOOKUP(D109,'SSS (Task Order Based)'!$A$3:$G$237,6,FALSE)</f>
        <v>0</v>
      </c>
      <c r="H109" s="120">
        <f t="shared" si="11"/>
        <v>0</v>
      </c>
      <c r="I109" s="68" t="s">
        <v>33</v>
      </c>
      <c r="J109" s="71"/>
    </row>
    <row r="110" spans="2:10" s="52" customFormat="1" ht="15" x14ac:dyDescent="0.25">
      <c r="B110" s="109" t="s">
        <v>2098</v>
      </c>
      <c r="C110" s="104" t="s">
        <v>100</v>
      </c>
      <c r="D110" s="73" t="s">
        <v>1056</v>
      </c>
      <c r="E110" s="67" t="str">
        <f>VLOOKUP(D110,'SSS (Task Order Based)'!$A$3:$D$237,4,FALSE)</f>
        <v>Lot per course</v>
      </c>
      <c r="F110" s="67">
        <v>1</v>
      </c>
      <c r="G110" s="121">
        <f>VLOOKUP(D110,'SSS (Task Order Based)'!$A$3:$G$237,6,FALSE)</f>
        <v>0</v>
      </c>
      <c r="H110" s="120">
        <f t="shared" si="11"/>
        <v>0</v>
      </c>
      <c r="I110" s="68" t="s">
        <v>33</v>
      </c>
      <c r="J110" s="71"/>
    </row>
    <row r="111" spans="2:10" s="52" customFormat="1" ht="15" x14ac:dyDescent="0.25">
      <c r="B111" s="109" t="s">
        <v>2099</v>
      </c>
      <c r="C111" s="104" t="s">
        <v>102</v>
      </c>
      <c r="D111" s="73" t="s">
        <v>1057</v>
      </c>
      <c r="E111" s="67" t="str">
        <f>VLOOKUP(D111,'SSS (Task Order Based)'!$A$3:$D$237,4,FALSE)</f>
        <v>Lot per course</v>
      </c>
      <c r="F111" s="67">
        <v>1</v>
      </c>
      <c r="G111" s="121">
        <f>VLOOKUP(D111,'SSS (Task Order Based)'!$A$3:$G$237,6,FALSE)</f>
        <v>0</v>
      </c>
      <c r="H111" s="120">
        <f t="shared" si="11"/>
        <v>0</v>
      </c>
      <c r="I111" s="68" t="s">
        <v>33</v>
      </c>
      <c r="J111" s="71"/>
    </row>
    <row r="112" spans="2:10" s="52" customFormat="1" ht="15" x14ac:dyDescent="0.25">
      <c r="B112" s="109" t="s">
        <v>2100</v>
      </c>
      <c r="C112" s="104" t="s">
        <v>103</v>
      </c>
      <c r="D112" s="73" t="s">
        <v>1058</v>
      </c>
      <c r="E112" s="67" t="str">
        <f>VLOOKUP(D112,'SSS (Task Order Based)'!$A$3:$D$237,4,FALSE)</f>
        <v>Lot per course</v>
      </c>
      <c r="F112" s="67">
        <v>1</v>
      </c>
      <c r="G112" s="121">
        <f>VLOOKUP(D112,'SSS (Task Order Based)'!$A$3:$G$237,6,FALSE)</f>
        <v>0</v>
      </c>
      <c r="H112" s="120">
        <f t="shared" si="11"/>
        <v>0</v>
      </c>
      <c r="I112" s="68" t="s">
        <v>33</v>
      </c>
      <c r="J112" s="71"/>
    </row>
    <row r="113" spans="2:10" s="52" customFormat="1" ht="15" x14ac:dyDescent="0.25">
      <c r="B113" s="109" t="s">
        <v>2101</v>
      </c>
      <c r="C113" s="104" t="s">
        <v>104</v>
      </c>
      <c r="D113" s="73" t="s">
        <v>1059</v>
      </c>
      <c r="E113" s="67" t="str">
        <f>VLOOKUP(D113,'SSS (Task Order Based)'!$A$3:$D$237,4,FALSE)</f>
        <v>Lot per course</v>
      </c>
      <c r="F113" s="67">
        <v>1</v>
      </c>
      <c r="G113" s="121">
        <f>VLOOKUP(D113,'SSS (Task Order Based)'!$A$3:$G$237,6,FALSE)</f>
        <v>0</v>
      </c>
      <c r="H113" s="120">
        <f t="shared" si="11"/>
        <v>0</v>
      </c>
      <c r="I113" s="68" t="s">
        <v>33</v>
      </c>
      <c r="J113" s="71"/>
    </row>
    <row r="114" spans="2:10" s="52" customFormat="1" ht="15" x14ac:dyDescent="0.25">
      <c r="B114" s="109" t="s">
        <v>2102</v>
      </c>
      <c r="C114" s="104" t="s">
        <v>105</v>
      </c>
      <c r="D114" s="73" t="s">
        <v>1060</v>
      </c>
      <c r="E114" s="67" t="str">
        <f>VLOOKUP(D114,'SSS (Task Order Based)'!$A$3:$D$237,4,FALSE)</f>
        <v>Lot per course</v>
      </c>
      <c r="F114" s="67">
        <v>1</v>
      </c>
      <c r="G114" s="121">
        <f>VLOOKUP(D114,'SSS (Task Order Based)'!$A$3:$G$237,6,FALSE)</f>
        <v>0</v>
      </c>
      <c r="H114" s="120">
        <f t="shared" si="11"/>
        <v>0</v>
      </c>
      <c r="I114" s="68" t="s">
        <v>33</v>
      </c>
      <c r="J114" s="71"/>
    </row>
    <row r="115" spans="2:10" s="52" customFormat="1" ht="15" x14ac:dyDescent="0.25">
      <c r="B115" s="109" t="s">
        <v>2103</v>
      </c>
      <c r="C115" s="104" t="s">
        <v>106</v>
      </c>
      <c r="D115" s="73" t="s">
        <v>1061</v>
      </c>
      <c r="E115" s="67" t="str">
        <f>VLOOKUP(D115,'SSS (Task Order Based)'!$A$3:$D$237,4,FALSE)</f>
        <v>Lot per course</v>
      </c>
      <c r="F115" s="67">
        <v>1</v>
      </c>
      <c r="G115" s="121">
        <f>VLOOKUP(D115,'SSS (Task Order Based)'!$A$3:$G$237,6,FALSE)</f>
        <v>0</v>
      </c>
      <c r="H115" s="120">
        <f t="shared" si="11"/>
        <v>0</v>
      </c>
      <c r="I115" s="68" t="s">
        <v>33</v>
      </c>
      <c r="J115" s="71"/>
    </row>
    <row r="116" spans="2:10" s="52" customFormat="1" ht="15" x14ac:dyDescent="0.25">
      <c r="B116" s="109" t="s">
        <v>2104</v>
      </c>
      <c r="C116" s="104" t="s">
        <v>107</v>
      </c>
      <c r="D116" s="73" t="s">
        <v>1062</v>
      </c>
      <c r="E116" s="67" t="str">
        <f>VLOOKUP(D116,'SSS (Task Order Based)'!$A$3:$D$237,4,FALSE)</f>
        <v>Lot per course</v>
      </c>
      <c r="F116" s="67">
        <v>1</v>
      </c>
      <c r="G116" s="121">
        <f>VLOOKUP(D116,'SSS (Task Order Based)'!$A$3:$G$237,6,FALSE)</f>
        <v>0</v>
      </c>
      <c r="H116" s="120">
        <f t="shared" si="11"/>
        <v>0</v>
      </c>
      <c r="I116" s="68" t="s">
        <v>33</v>
      </c>
      <c r="J116" s="71"/>
    </row>
    <row r="117" spans="2:10" s="52" customFormat="1" ht="15" x14ac:dyDescent="0.25">
      <c r="B117" s="109" t="s">
        <v>2105</v>
      </c>
      <c r="C117" s="104" t="s">
        <v>108</v>
      </c>
      <c r="D117" s="73" t="s">
        <v>1063</v>
      </c>
      <c r="E117" s="67" t="str">
        <f>VLOOKUP(D117,'SSS (Task Order Based)'!$A$3:$D$237,4,FALSE)</f>
        <v>Lot per course</v>
      </c>
      <c r="F117" s="67">
        <v>1</v>
      </c>
      <c r="G117" s="121">
        <f>VLOOKUP(D117,'SSS (Task Order Based)'!$A$3:$G$237,6,FALSE)</f>
        <v>0</v>
      </c>
      <c r="H117" s="120">
        <f t="shared" si="11"/>
        <v>0</v>
      </c>
      <c r="I117" s="68" t="s">
        <v>33</v>
      </c>
      <c r="J117" s="71"/>
    </row>
    <row r="118" spans="2:10" s="52" customFormat="1" ht="15" x14ac:dyDescent="0.25">
      <c r="B118" s="109" t="s">
        <v>2106</v>
      </c>
      <c r="C118" s="104" t="s">
        <v>109</v>
      </c>
      <c r="D118" s="73" t="s">
        <v>1064</v>
      </c>
      <c r="E118" s="67" t="str">
        <f>VLOOKUP(D118,'SSS (Task Order Based)'!$A$3:$D$237,4,FALSE)</f>
        <v>Lot per course</v>
      </c>
      <c r="F118" s="67">
        <v>1</v>
      </c>
      <c r="G118" s="121">
        <f>VLOOKUP(D118,'SSS (Task Order Based)'!$A$3:$G$237,6,FALSE)</f>
        <v>0</v>
      </c>
      <c r="H118" s="120">
        <f t="shared" si="11"/>
        <v>0</v>
      </c>
      <c r="I118" s="68" t="s">
        <v>33</v>
      </c>
      <c r="J118" s="71"/>
    </row>
    <row r="119" spans="2:10" s="52" customFormat="1" ht="15" x14ac:dyDescent="0.25">
      <c r="B119" s="108" t="s">
        <v>1982</v>
      </c>
      <c r="C119" s="65" t="s">
        <v>1018</v>
      </c>
      <c r="D119" s="73" t="s">
        <v>226</v>
      </c>
      <c r="E119" s="67"/>
      <c r="F119" s="67"/>
      <c r="G119" s="121"/>
      <c r="H119" s="120"/>
      <c r="I119" s="68"/>
      <c r="J119" s="71"/>
    </row>
    <row r="120" spans="2:10" s="52" customFormat="1" ht="15" x14ac:dyDescent="0.25">
      <c r="B120" s="109" t="s">
        <v>2107</v>
      </c>
      <c r="C120" s="104" t="s">
        <v>1012</v>
      </c>
      <c r="D120" s="73" t="s">
        <v>227</v>
      </c>
      <c r="E120" s="67" t="str">
        <f>VLOOKUP(D120,'SSS (Task Order Based)'!$A$3:$D$237,4,FALSE)</f>
        <v>per person</v>
      </c>
      <c r="F120" s="67">
        <v>20</v>
      </c>
      <c r="G120" s="121">
        <f>VLOOKUP(D120,'SSS (Task Order Based)'!$A$3:$G$237,6,FALSE)</f>
        <v>0</v>
      </c>
      <c r="H120" s="120">
        <f t="shared" ref="H120:H121" si="12">F120*G120</f>
        <v>0</v>
      </c>
      <c r="I120" s="68" t="s">
        <v>33</v>
      </c>
      <c r="J120" s="71"/>
    </row>
    <row r="121" spans="2:10" s="52" customFormat="1" ht="15" x14ac:dyDescent="0.25">
      <c r="B121" s="109" t="s">
        <v>2108</v>
      </c>
      <c r="C121" s="104" t="s">
        <v>1013</v>
      </c>
      <c r="D121" s="73" t="s">
        <v>228</v>
      </c>
      <c r="E121" s="67" t="str">
        <f>VLOOKUP(D121,'SSS (Task Order Based)'!$A$3:$D$237,4,FALSE)</f>
        <v>per person per day</v>
      </c>
      <c r="F121" s="67">
        <v>100</v>
      </c>
      <c r="G121" s="121">
        <f>VLOOKUP(D121,'SSS (Task Order Based)'!$A$3:$G$237,6,FALSE)</f>
        <v>0</v>
      </c>
      <c r="H121" s="120">
        <f t="shared" si="12"/>
        <v>0</v>
      </c>
      <c r="I121" s="68" t="s">
        <v>33</v>
      </c>
      <c r="J121" s="71"/>
    </row>
    <row r="122" spans="2:10" s="52" customFormat="1" ht="15" x14ac:dyDescent="0.25">
      <c r="B122" s="108" t="s">
        <v>1983</v>
      </c>
      <c r="C122" s="65" t="s">
        <v>113</v>
      </c>
      <c r="D122" s="73" t="s">
        <v>249</v>
      </c>
      <c r="E122" s="73" t="str">
        <f>VLOOKUP(D122,'SSS (Task Order Based)'!$A$3:$D$237,4,FALSE)</f>
        <v>percentage of related activities per Task Order</v>
      </c>
      <c r="F122" s="116">
        <f>VLOOKUP(D122,'SSS (Task Order Based)'!$A$3:$G$237,7,FALSE)</f>
        <v>0</v>
      </c>
      <c r="G122" s="121">
        <f>SUM(H123:H124)</f>
        <v>0</v>
      </c>
      <c r="H122" s="106">
        <f t="shared" ref="H122:H124" si="13">F122*G122</f>
        <v>0</v>
      </c>
      <c r="I122" s="68" t="s">
        <v>33</v>
      </c>
      <c r="J122" s="71"/>
    </row>
    <row r="123" spans="2:10" s="52" customFormat="1" ht="15" x14ac:dyDescent="0.25">
      <c r="B123" s="108" t="s">
        <v>1984</v>
      </c>
      <c r="C123" s="65" t="s">
        <v>1083</v>
      </c>
      <c r="D123" s="73" t="s">
        <v>250</v>
      </c>
      <c r="E123" s="67" t="s">
        <v>1210</v>
      </c>
      <c r="F123" s="67">
        <v>700</v>
      </c>
      <c r="G123" s="117">
        <f>IF(COUNTIF('SSS (Task Order Based)'!$F$125:$F$142,"")=18,0,AVERAGEIF('SSS (Task Order Based)'!$F$125:$F$142,"&gt;0"))</f>
        <v>0</v>
      </c>
      <c r="H123" s="106">
        <f t="shared" si="13"/>
        <v>0</v>
      </c>
      <c r="I123" s="68" t="s">
        <v>33</v>
      </c>
      <c r="J123" s="71"/>
    </row>
    <row r="124" spans="2:10" s="52" customFormat="1" ht="15" x14ac:dyDescent="0.25">
      <c r="B124" s="108" t="s">
        <v>1985</v>
      </c>
      <c r="C124" s="65" t="s">
        <v>1084</v>
      </c>
      <c r="D124" s="73" t="s">
        <v>264</v>
      </c>
      <c r="E124" s="67" t="s">
        <v>1210</v>
      </c>
      <c r="F124" s="67">
        <v>35</v>
      </c>
      <c r="G124" s="117">
        <f>IF(COUNTIF('SSS (Task Order Based)'!$F$144:$F$161,"")=18,0,AVERAGEIF('SSS (Task Order Based)'!$F$144:$F$161,"&gt;0"))</f>
        <v>0</v>
      </c>
      <c r="H124" s="106">
        <f t="shared" si="13"/>
        <v>0</v>
      </c>
      <c r="I124" s="68" t="s">
        <v>33</v>
      </c>
      <c r="J124" s="71"/>
    </row>
    <row r="125" spans="2:10" s="88" customFormat="1" ht="15" customHeight="1" x14ac:dyDescent="0.25">
      <c r="B125" s="114" t="s">
        <v>1775</v>
      </c>
      <c r="C125" s="40"/>
      <c r="D125" s="89"/>
      <c r="E125" s="40"/>
      <c r="F125" s="90"/>
      <c r="G125" s="91"/>
      <c r="H125" s="95">
        <f>SUBTOTAL(9,H71:H124)</f>
        <v>0</v>
      </c>
      <c r="I125" s="40"/>
      <c r="J125" s="92"/>
    </row>
    <row r="126" spans="2:10" s="88" customFormat="1" ht="2.25" customHeight="1" x14ac:dyDescent="0.25">
      <c r="B126" s="114"/>
      <c r="C126" s="40"/>
      <c r="D126" s="89"/>
      <c r="E126" s="40"/>
      <c r="F126" s="90"/>
      <c r="G126" s="91"/>
      <c r="H126" s="95"/>
      <c r="I126" s="40"/>
      <c r="J126" s="92"/>
    </row>
    <row r="127" spans="2:10" s="99" customFormat="1" ht="30" x14ac:dyDescent="0.25">
      <c r="B127" s="111" t="s">
        <v>1292</v>
      </c>
      <c r="C127" s="85" t="s">
        <v>1776</v>
      </c>
      <c r="D127" s="83"/>
      <c r="E127" s="86"/>
      <c r="F127" s="87"/>
      <c r="G127" s="100"/>
      <c r="H127" s="101" t="s">
        <v>27</v>
      </c>
      <c r="I127" s="101" t="s">
        <v>27</v>
      </c>
      <c r="J127" s="102"/>
    </row>
    <row r="128" spans="2:10" s="96" customFormat="1" ht="15" x14ac:dyDescent="0.25">
      <c r="B128" s="108" t="s">
        <v>1986</v>
      </c>
      <c r="C128" s="65" t="s">
        <v>113</v>
      </c>
      <c r="D128" s="73" t="s">
        <v>202</v>
      </c>
      <c r="E128" s="67" t="str">
        <f>VLOOKUP(D128,'SSS (Task Order Based)'!$A$3:$D$237,4,FALSE)</f>
        <v>percentage of related activities per Task Order</v>
      </c>
      <c r="F128" s="116">
        <f>VLOOKUP(D128,'SSS (Task Order Based)'!$A$3:$G$237,7,FALSE)</f>
        <v>0</v>
      </c>
      <c r="G128" s="121">
        <f>SUM(H138:H141)+SUM(H155:H156)</f>
        <v>0</v>
      </c>
      <c r="H128" s="120">
        <f t="shared" ref="H128" si="14">F128*G128</f>
        <v>0</v>
      </c>
      <c r="I128" s="68" t="s">
        <v>33</v>
      </c>
      <c r="J128" s="64"/>
    </row>
    <row r="129" spans="2:10" s="52" customFormat="1" ht="15" x14ac:dyDescent="0.25">
      <c r="B129" s="108" t="s">
        <v>1987</v>
      </c>
      <c r="C129" s="65" t="s">
        <v>68</v>
      </c>
      <c r="D129" s="73" t="s">
        <v>203</v>
      </c>
      <c r="E129" s="67"/>
      <c r="F129" s="116"/>
      <c r="G129" s="121"/>
      <c r="H129" s="120"/>
      <c r="I129" s="68"/>
      <c r="J129" s="71"/>
    </row>
    <row r="130" spans="2:10" s="52" customFormat="1" ht="15" x14ac:dyDescent="0.25">
      <c r="B130" s="109" t="s">
        <v>2109</v>
      </c>
      <c r="C130" s="104" t="s">
        <v>46</v>
      </c>
      <c r="D130" s="73" t="s">
        <v>204</v>
      </c>
      <c r="E130" s="67" t="str">
        <f>VLOOKUP(D130,'SSS (Task Order Based)'!$A$3:$D$237,4,FALSE)</f>
        <v>percentage of related activities per Task Order</v>
      </c>
      <c r="F130" s="116">
        <f>VLOOKUP(D130,'SSS (Task Order Based)'!$A$3:$G$237,7,FALSE)</f>
        <v>0</v>
      </c>
      <c r="G130" s="121">
        <f>SUM(H138:H141)+SUM(H155:H156)</f>
        <v>0</v>
      </c>
      <c r="H130" s="120">
        <f t="shared" ref="H130:H136" si="15">F130*G130</f>
        <v>0</v>
      </c>
      <c r="I130" s="68" t="s">
        <v>33</v>
      </c>
      <c r="J130" s="71"/>
    </row>
    <row r="131" spans="2:10" s="52" customFormat="1" ht="15" x14ac:dyDescent="0.25">
      <c r="B131" s="109" t="s">
        <v>2110</v>
      </c>
      <c r="C131" s="104" t="s">
        <v>47</v>
      </c>
      <c r="D131" s="73" t="s">
        <v>205</v>
      </c>
      <c r="E131" s="67" t="str">
        <f>VLOOKUP(D131,'SSS (Task Order Based)'!$A$3:$D$237,4,FALSE)</f>
        <v>percentage of related activities per Task Order</v>
      </c>
      <c r="F131" s="116">
        <f>VLOOKUP(D131,'SSS (Task Order Based)'!$A$3:$G$237,7,FALSE)</f>
        <v>0</v>
      </c>
      <c r="G131" s="121">
        <f>SUM(H138:H141)+SUM(H155:H156)</f>
        <v>0</v>
      </c>
      <c r="H131" s="120">
        <f t="shared" si="15"/>
        <v>0</v>
      </c>
      <c r="I131" s="68" t="s">
        <v>33</v>
      </c>
      <c r="J131" s="71"/>
    </row>
    <row r="132" spans="2:10" s="52" customFormat="1" ht="15" x14ac:dyDescent="0.25">
      <c r="B132" s="109" t="s">
        <v>2111</v>
      </c>
      <c r="C132" s="104" t="s">
        <v>48</v>
      </c>
      <c r="D132" s="73" t="s">
        <v>206</v>
      </c>
      <c r="E132" s="67" t="str">
        <f>VLOOKUP(D132,'SSS (Task Order Based)'!$A$3:$D$237,4,FALSE)</f>
        <v>percentage of related activities per Task Order</v>
      </c>
      <c r="F132" s="116">
        <f>VLOOKUP(D132,'SSS (Task Order Based)'!$A$3:$G$237,7,FALSE)</f>
        <v>0</v>
      </c>
      <c r="G132" s="121">
        <f>SUM(H138:H141)+SUM(H155:H156)</f>
        <v>0</v>
      </c>
      <c r="H132" s="120">
        <f t="shared" si="15"/>
        <v>0</v>
      </c>
      <c r="I132" s="68" t="s">
        <v>33</v>
      </c>
      <c r="J132" s="71"/>
    </row>
    <row r="133" spans="2:10" s="52" customFormat="1" ht="15" x14ac:dyDescent="0.25">
      <c r="B133" s="109" t="s">
        <v>2112</v>
      </c>
      <c r="C133" s="104" t="s">
        <v>49</v>
      </c>
      <c r="D133" s="73" t="s">
        <v>207</v>
      </c>
      <c r="E133" s="67" t="str">
        <f>VLOOKUP(D133,'SSS (Task Order Based)'!$A$3:$D$237,4,FALSE)</f>
        <v>percentage of related activities per Task Order</v>
      </c>
      <c r="F133" s="116">
        <f>VLOOKUP(D133,'SSS (Task Order Based)'!$A$3:$G$237,7,FALSE)</f>
        <v>0</v>
      </c>
      <c r="G133" s="121">
        <f>SUM(H138:H141)+SUM(H155:H156)</f>
        <v>0</v>
      </c>
      <c r="H133" s="120">
        <f t="shared" si="15"/>
        <v>0</v>
      </c>
      <c r="I133" s="68" t="s">
        <v>33</v>
      </c>
      <c r="J133" s="71"/>
    </row>
    <row r="134" spans="2:10" s="52" customFormat="1" ht="15" x14ac:dyDescent="0.25">
      <c r="B134" s="109" t="s">
        <v>2113</v>
      </c>
      <c r="C134" s="104" t="s">
        <v>51</v>
      </c>
      <c r="D134" s="73" t="s">
        <v>208</v>
      </c>
      <c r="E134" s="67" t="str">
        <f>VLOOKUP(D134,'SSS (Task Order Based)'!$A$3:$D$237,4,FALSE)</f>
        <v>percentage of related activities per Task Order</v>
      </c>
      <c r="F134" s="116">
        <f>VLOOKUP(D134,'SSS (Task Order Based)'!$A$3:$G$237,7,FALSE)</f>
        <v>0</v>
      </c>
      <c r="G134" s="121">
        <f>SUM(H138:H141)+SUM(H155:H156)</f>
        <v>0</v>
      </c>
      <c r="H134" s="120">
        <f t="shared" si="15"/>
        <v>0</v>
      </c>
      <c r="I134" s="68" t="s">
        <v>33</v>
      </c>
      <c r="J134" s="71"/>
    </row>
    <row r="135" spans="2:10" s="52" customFormat="1" ht="15" x14ac:dyDescent="0.25">
      <c r="B135" s="109" t="s">
        <v>2114</v>
      </c>
      <c r="C135" s="104" t="s">
        <v>50</v>
      </c>
      <c r="D135" s="73" t="s">
        <v>209</v>
      </c>
      <c r="E135" s="67" t="str">
        <f>VLOOKUP(D135,'SSS (Task Order Based)'!$A$3:$D$237,4,FALSE)</f>
        <v>percentage of related activities per Task Order</v>
      </c>
      <c r="F135" s="116">
        <f>VLOOKUP(D135,'SSS (Task Order Based)'!$A$3:$G$237,7,FALSE)</f>
        <v>0</v>
      </c>
      <c r="G135" s="121">
        <f>SUM(H138:H141)+SUM(H155:H156)</f>
        <v>0</v>
      </c>
      <c r="H135" s="120">
        <f t="shared" si="15"/>
        <v>0</v>
      </c>
      <c r="I135" s="68" t="s">
        <v>33</v>
      </c>
      <c r="J135" s="71"/>
    </row>
    <row r="136" spans="2:10" s="52" customFormat="1" ht="15" x14ac:dyDescent="0.25">
      <c r="B136" s="109" t="s">
        <v>2115</v>
      </c>
      <c r="C136" s="104" t="s">
        <v>52</v>
      </c>
      <c r="D136" s="73" t="s">
        <v>210</v>
      </c>
      <c r="E136" s="67" t="str">
        <f>VLOOKUP(D136,'SSS (Task Order Based)'!$A$3:$D$237,4,FALSE)</f>
        <v>percentage of related activities per Task Order</v>
      </c>
      <c r="F136" s="116">
        <f>VLOOKUP(D136,'SSS (Task Order Based)'!$A$3:$G$237,7,FALSE)</f>
        <v>0</v>
      </c>
      <c r="G136" s="121">
        <f>SUM(H138:H141)+SUM(H155:H156)</f>
        <v>0</v>
      </c>
      <c r="H136" s="120">
        <f t="shared" si="15"/>
        <v>0</v>
      </c>
      <c r="I136" s="68" t="s">
        <v>33</v>
      </c>
      <c r="J136" s="71"/>
    </row>
    <row r="137" spans="2:10" s="52" customFormat="1" ht="15" x14ac:dyDescent="0.25">
      <c r="B137" s="108" t="s">
        <v>1988</v>
      </c>
      <c r="C137" s="65" t="s">
        <v>1031</v>
      </c>
      <c r="D137" s="73" t="s">
        <v>218</v>
      </c>
      <c r="E137" s="67"/>
      <c r="F137" s="67"/>
      <c r="G137" s="121"/>
      <c r="H137" s="120"/>
      <c r="I137" s="68"/>
      <c r="J137" s="93"/>
    </row>
    <row r="138" spans="2:10" s="52" customFormat="1" ht="15" x14ac:dyDescent="0.25">
      <c r="B138" s="109" t="s">
        <v>2116</v>
      </c>
      <c r="C138" s="104" t="s">
        <v>1030</v>
      </c>
      <c r="D138" s="73" t="s">
        <v>1036</v>
      </c>
      <c r="E138" s="67" t="str">
        <f>VLOOKUP(D138,'SSS (Task Order Based)'!$A$3:$D$237,4,FALSE)</f>
        <v>per SRS requirement</v>
      </c>
      <c r="F138" s="67">
        <v>78</v>
      </c>
      <c r="G138" s="121">
        <f>VLOOKUP(D138,'SSS (Task Order Based)'!$A$3:$G$237,6,FALSE)</f>
        <v>0</v>
      </c>
      <c r="H138" s="120">
        <f t="shared" ref="H138:H141" si="16">F138*G138</f>
        <v>0</v>
      </c>
      <c r="I138" s="68" t="s">
        <v>33</v>
      </c>
      <c r="J138" s="93"/>
    </row>
    <row r="139" spans="2:10" s="52" customFormat="1" ht="15" x14ac:dyDescent="0.25">
      <c r="B139" s="109" t="s">
        <v>2117</v>
      </c>
      <c r="C139" s="104" t="s">
        <v>1032</v>
      </c>
      <c r="D139" s="73" t="s">
        <v>1037</v>
      </c>
      <c r="E139" s="67" t="str">
        <f>VLOOKUP(D139,'SSS (Task Order Based)'!$A$3:$D$237,4,FALSE)</f>
        <v>per SRS requirement</v>
      </c>
      <c r="F139" s="67">
        <v>312</v>
      </c>
      <c r="G139" s="121">
        <f>VLOOKUP(D139,'SSS (Task Order Based)'!$A$3:$G$237,6,FALSE)</f>
        <v>0</v>
      </c>
      <c r="H139" s="120">
        <f t="shared" si="16"/>
        <v>0</v>
      </c>
      <c r="I139" s="68" t="s">
        <v>33</v>
      </c>
      <c r="J139" s="93"/>
    </row>
    <row r="140" spans="2:10" s="52" customFormat="1" ht="15" x14ac:dyDescent="0.25">
      <c r="B140" s="109" t="s">
        <v>2118</v>
      </c>
      <c r="C140" s="104" t="s">
        <v>1033</v>
      </c>
      <c r="D140" s="73" t="s">
        <v>1038</v>
      </c>
      <c r="E140" s="67" t="str">
        <f>VLOOKUP(D140,'SSS (Task Order Based)'!$A$3:$D$237,4,FALSE)</f>
        <v>per SRS requirement</v>
      </c>
      <c r="F140" s="67">
        <v>221</v>
      </c>
      <c r="G140" s="121">
        <f>VLOOKUP(D140,'SSS (Task Order Based)'!$A$3:$G$237,6,FALSE)</f>
        <v>0</v>
      </c>
      <c r="H140" s="120">
        <f t="shared" si="16"/>
        <v>0</v>
      </c>
      <c r="I140" s="68" t="s">
        <v>33</v>
      </c>
      <c r="J140" s="93"/>
    </row>
    <row r="141" spans="2:10" s="52" customFormat="1" ht="15" x14ac:dyDescent="0.25">
      <c r="B141" s="109" t="s">
        <v>2119</v>
      </c>
      <c r="C141" s="104" t="s">
        <v>1034</v>
      </c>
      <c r="D141" s="73" t="s">
        <v>1039</v>
      </c>
      <c r="E141" s="67" t="str">
        <f>VLOOKUP(D141,'SSS (Task Order Based)'!$A$3:$D$237,4,FALSE)</f>
        <v>per SRS requirement</v>
      </c>
      <c r="F141" s="67">
        <v>65</v>
      </c>
      <c r="G141" s="121">
        <f>VLOOKUP(D141,'SSS (Task Order Based)'!$A$3:$G$237,6,FALSE)</f>
        <v>0</v>
      </c>
      <c r="H141" s="120">
        <f t="shared" si="16"/>
        <v>0</v>
      </c>
      <c r="I141" s="68" t="s">
        <v>33</v>
      </c>
      <c r="J141" s="93"/>
    </row>
    <row r="142" spans="2:10" s="52" customFormat="1" ht="15" x14ac:dyDescent="0.25">
      <c r="B142" s="108" t="s">
        <v>1989</v>
      </c>
      <c r="C142" s="65" t="s">
        <v>44</v>
      </c>
      <c r="D142" s="73" t="s">
        <v>1040</v>
      </c>
      <c r="E142" s="67"/>
      <c r="F142" s="67"/>
      <c r="G142" s="121"/>
      <c r="H142" s="120"/>
      <c r="I142" s="68"/>
      <c r="J142" s="93"/>
    </row>
    <row r="143" spans="2:10" s="52" customFormat="1" ht="15" x14ac:dyDescent="0.25">
      <c r="B143" s="109" t="s">
        <v>2120</v>
      </c>
      <c r="C143" s="104" t="s">
        <v>75</v>
      </c>
      <c r="D143" s="73" t="s">
        <v>1041</v>
      </c>
      <c r="E143" s="67" t="str">
        <f>VLOOKUP(D143,'SSS (Task Order Based)'!$A$3:$D$237,4,FALSE)</f>
        <v>percentage of related activities per Task Order</v>
      </c>
      <c r="F143" s="116">
        <f>VLOOKUP(D143,'SSS (Task Order Based)'!$A$3:$G$237,7,FALSE)</f>
        <v>0</v>
      </c>
      <c r="G143" s="121">
        <f>SUM(H138:H141)+SUM(H155:H156)</f>
        <v>0</v>
      </c>
      <c r="H143" s="120">
        <f t="shared" ref="H143:H144" si="17">F143*G143</f>
        <v>0</v>
      </c>
      <c r="I143" s="68" t="s">
        <v>33</v>
      </c>
      <c r="J143" s="93"/>
    </row>
    <row r="144" spans="2:10" s="52" customFormat="1" ht="15" x14ac:dyDescent="0.25">
      <c r="B144" s="109" t="s">
        <v>2121</v>
      </c>
      <c r="C144" s="104" t="s">
        <v>76</v>
      </c>
      <c r="D144" s="73" t="s">
        <v>1042</v>
      </c>
      <c r="E144" s="67" t="str">
        <f>VLOOKUP(D144,'SSS (Task Order Based)'!$A$3:$D$237,4,FALSE)</f>
        <v>percentage of related activities per Task Order</v>
      </c>
      <c r="F144" s="116">
        <f>VLOOKUP(D144,'SSS (Task Order Based)'!$A$3:$G$237,7,FALSE)</f>
        <v>0</v>
      </c>
      <c r="G144" s="121">
        <f>SUM(H138:H141)+SUM(H155:H156)</f>
        <v>0</v>
      </c>
      <c r="H144" s="120">
        <f t="shared" si="17"/>
        <v>0</v>
      </c>
      <c r="I144" s="68" t="s">
        <v>33</v>
      </c>
      <c r="J144" s="93"/>
    </row>
    <row r="145" spans="2:10" s="52" customFormat="1" ht="15" x14ac:dyDescent="0.25">
      <c r="B145" s="108" t="s">
        <v>1990</v>
      </c>
      <c r="C145" s="65" t="s">
        <v>36</v>
      </c>
      <c r="D145" s="73" t="s">
        <v>219</v>
      </c>
      <c r="E145" s="67"/>
      <c r="F145" s="67"/>
      <c r="G145" s="121"/>
      <c r="H145" s="120"/>
      <c r="I145" s="68"/>
      <c r="J145" s="93"/>
    </row>
    <row r="146" spans="2:10" s="52" customFormat="1" ht="15" x14ac:dyDescent="0.25">
      <c r="B146" s="109" t="s">
        <v>2122</v>
      </c>
      <c r="C146" s="104" t="s">
        <v>73</v>
      </c>
      <c r="D146" s="73" t="s">
        <v>1028</v>
      </c>
      <c r="E146" s="67" t="str">
        <f>VLOOKUP(D146,'SSS (Task Order Based)'!$A$3:$D$237,4,FALSE)</f>
        <v>percentage of related activities per Task Order</v>
      </c>
      <c r="F146" s="116">
        <f>VLOOKUP(D146,'SSS (Task Order Based)'!$A$3:$G$237,7,FALSE)</f>
        <v>0</v>
      </c>
      <c r="G146" s="121">
        <f>SUM(H138:H141)+SUM(H155:H156)</f>
        <v>0</v>
      </c>
      <c r="H146" s="120">
        <f t="shared" ref="H146:H147" si="18">F146*G146</f>
        <v>0</v>
      </c>
      <c r="I146" s="68" t="s">
        <v>33</v>
      </c>
      <c r="J146" s="93"/>
    </row>
    <row r="147" spans="2:10" s="52" customFormat="1" ht="15" x14ac:dyDescent="0.25">
      <c r="B147" s="109" t="s">
        <v>2123</v>
      </c>
      <c r="C147" s="104" t="s">
        <v>74</v>
      </c>
      <c r="D147" s="73" t="s">
        <v>1029</v>
      </c>
      <c r="E147" s="67" t="str">
        <f>VLOOKUP(D147,'SSS (Task Order Based)'!$A$3:$D$237,4,FALSE)</f>
        <v>percentage of related activities per Task Order</v>
      </c>
      <c r="F147" s="116">
        <f>VLOOKUP(D147,'SSS (Task Order Based)'!$A$3:$G$237,7,FALSE)</f>
        <v>0</v>
      </c>
      <c r="G147" s="121">
        <f>SUM(H138:H141)+SUM(H155:H156)</f>
        <v>0</v>
      </c>
      <c r="H147" s="120">
        <f t="shared" si="18"/>
        <v>0</v>
      </c>
      <c r="I147" s="68" t="s">
        <v>33</v>
      </c>
      <c r="J147" s="93"/>
    </row>
    <row r="148" spans="2:10" s="52" customFormat="1" ht="15" x14ac:dyDescent="0.25">
      <c r="B148" s="108" t="s">
        <v>1991</v>
      </c>
      <c r="C148" s="65" t="s">
        <v>67</v>
      </c>
      <c r="D148" s="73" t="s">
        <v>1043</v>
      </c>
      <c r="E148" s="67"/>
      <c r="F148" s="67"/>
      <c r="G148" s="121"/>
      <c r="H148" s="120"/>
      <c r="I148" s="68"/>
      <c r="J148" s="93"/>
    </row>
    <row r="149" spans="2:10" s="52" customFormat="1" ht="15" x14ac:dyDescent="0.25">
      <c r="B149" s="109" t="s">
        <v>2124</v>
      </c>
      <c r="C149" s="104" t="s">
        <v>1214</v>
      </c>
      <c r="D149" s="73" t="s">
        <v>1044</v>
      </c>
      <c r="E149" s="67" t="str">
        <f>VLOOKUP(D149,'SSS (Task Order Based)'!$A$3:$D$237,4,FALSE)</f>
        <v>percentage of related activities per Task Order</v>
      </c>
      <c r="F149" s="116">
        <f>VLOOKUP(D149,'SSS (Task Order Based)'!$A$3:$G$237,7,FALSE)</f>
        <v>0</v>
      </c>
      <c r="G149" s="121">
        <f>SUM(H138:H141)+SUM(H155:H156)</f>
        <v>0</v>
      </c>
      <c r="H149" s="120">
        <f t="shared" ref="H149:H150" si="19">F149*G149</f>
        <v>0</v>
      </c>
      <c r="I149" s="68" t="s">
        <v>33</v>
      </c>
      <c r="J149" s="93"/>
    </row>
    <row r="150" spans="2:10" s="52" customFormat="1" ht="15" x14ac:dyDescent="0.25">
      <c r="B150" s="109" t="s">
        <v>2125</v>
      </c>
      <c r="C150" s="104" t="s">
        <v>1215</v>
      </c>
      <c r="D150" s="73" t="s">
        <v>1045</v>
      </c>
      <c r="E150" s="67" t="str">
        <f>VLOOKUP(D150,'SSS (Task Order Based)'!$A$3:$D$237,4,FALSE)</f>
        <v>percentage of related activities per Task Order</v>
      </c>
      <c r="F150" s="116">
        <f>VLOOKUP(D150,'SSS (Task Order Based)'!$A$3:$G$237,7,FALSE)</f>
        <v>0</v>
      </c>
      <c r="G150" s="121">
        <f>SUM(H138:H141)+SUM(H155:H156)</f>
        <v>0</v>
      </c>
      <c r="H150" s="120">
        <f t="shared" si="19"/>
        <v>0</v>
      </c>
      <c r="I150" s="68" t="s">
        <v>33</v>
      </c>
      <c r="J150" s="93"/>
    </row>
    <row r="151" spans="2:10" s="52" customFormat="1" ht="15" x14ac:dyDescent="0.25">
      <c r="B151" s="108" t="s">
        <v>1992</v>
      </c>
      <c r="C151" s="65" t="s">
        <v>117</v>
      </c>
      <c r="D151" s="73" t="s">
        <v>1046</v>
      </c>
      <c r="E151" s="67"/>
      <c r="F151" s="67"/>
      <c r="G151" s="121"/>
      <c r="H151" s="120"/>
      <c r="I151" s="68"/>
      <c r="J151" s="93"/>
    </row>
    <row r="152" spans="2:10" s="52" customFormat="1" ht="15" x14ac:dyDescent="0.25">
      <c r="B152" s="109" t="s">
        <v>2126</v>
      </c>
      <c r="C152" s="104" t="s">
        <v>86</v>
      </c>
      <c r="D152" s="73" t="s">
        <v>1047</v>
      </c>
      <c r="E152" s="67" t="str">
        <f>VLOOKUP(D152,'SSS (Task Order Based)'!$A$3:$D$237,4,FALSE)</f>
        <v>percentage of related activities per Task Order</v>
      </c>
      <c r="F152" s="116">
        <f>VLOOKUP(D152,'SSS (Task Order Based)'!$A$3:$G$237,7,FALSE)</f>
        <v>0</v>
      </c>
      <c r="G152" s="121">
        <f>SUM(H138:H141)+SUM(H155:H156)</f>
        <v>0</v>
      </c>
      <c r="H152" s="120">
        <f t="shared" ref="H152:H153" si="20">F152*G152</f>
        <v>0</v>
      </c>
      <c r="I152" s="68" t="s">
        <v>33</v>
      </c>
      <c r="J152" s="93"/>
    </row>
    <row r="153" spans="2:10" s="52" customFormat="1" ht="15" x14ac:dyDescent="0.25">
      <c r="B153" s="109" t="s">
        <v>2127</v>
      </c>
      <c r="C153" s="104" t="s">
        <v>87</v>
      </c>
      <c r="D153" s="73" t="s">
        <v>1048</v>
      </c>
      <c r="E153" s="67" t="str">
        <f>VLOOKUP(D153,'SSS (Task Order Based)'!$A$3:$D$237,4,FALSE)</f>
        <v>percentage of related activities per Task Order</v>
      </c>
      <c r="F153" s="116">
        <f>VLOOKUP(D153,'SSS (Task Order Based)'!$A$3:$G$237,7,FALSE)</f>
        <v>0</v>
      </c>
      <c r="G153" s="121">
        <f>SUM(H138:H141)+SUM(H155:H156)</f>
        <v>0</v>
      </c>
      <c r="H153" s="120">
        <f t="shared" si="20"/>
        <v>0</v>
      </c>
      <c r="I153" s="68" t="s">
        <v>33</v>
      </c>
      <c r="J153" s="71"/>
    </row>
    <row r="154" spans="2:10" s="52" customFormat="1" ht="15" x14ac:dyDescent="0.25">
      <c r="B154" s="108" t="s">
        <v>1993</v>
      </c>
      <c r="C154" s="65" t="s">
        <v>111</v>
      </c>
      <c r="D154" s="73" t="s">
        <v>220</v>
      </c>
      <c r="E154" s="67"/>
      <c r="F154" s="67"/>
      <c r="G154" s="121"/>
      <c r="H154" s="120"/>
      <c r="I154" s="68"/>
      <c r="J154" s="71"/>
    </row>
    <row r="155" spans="2:10" s="52" customFormat="1" ht="15" x14ac:dyDescent="0.25">
      <c r="B155" s="109" t="s">
        <v>2128</v>
      </c>
      <c r="C155" s="104" t="s">
        <v>88</v>
      </c>
      <c r="D155" s="73" t="s">
        <v>221</v>
      </c>
      <c r="E155" s="67" t="str">
        <f>VLOOKUP(D155,'SSS (Task Order Based)'!$A$3:$D$237,4,FALSE)</f>
        <v>Per Site</v>
      </c>
      <c r="F155" s="67">
        <v>2</v>
      </c>
      <c r="G155" s="121">
        <f>VLOOKUP(D155,'SSS (Task Order Based)'!$A$3:$G$237,6,FALSE)</f>
        <v>0</v>
      </c>
      <c r="H155" s="120">
        <f t="shared" ref="H155:H156" si="21">F155*G155</f>
        <v>0</v>
      </c>
      <c r="I155" s="68" t="s">
        <v>33</v>
      </c>
      <c r="J155" s="71"/>
    </row>
    <row r="156" spans="2:10" s="52" customFormat="1" ht="15" x14ac:dyDescent="0.25">
      <c r="B156" s="109" t="s">
        <v>2129</v>
      </c>
      <c r="C156" s="104" t="s">
        <v>89</v>
      </c>
      <c r="D156" s="73" t="s">
        <v>222</v>
      </c>
      <c r="E156" s="67" t="str">
        <f>VLOOKUP(D156,'SSS (Task Order Based)'!$A$3:$D$237,4,FALSE)</f>
        <v xml:space="preserve">Per Site </v>
      </c>
      <c r="F156" s="67">
        <v>2</v>
      </c>
      <c r="G156" s="121">
        <f>VLOOKUP(D156,'SSS (Task Order Based)'!$A$3:$G$237,6,FALSE)</f>
        <v>0</v>
      </c>
      <c r="H156" s="120">
        <f t="shared" si="21"/>
        <v>0</v>
      </c>
      <c r="I156" s="68" t="s">
        <v>33</v>
      </c>
      <c r="J156" s="71"/>
    </row>
    <row r="157" spans="2:10" s="52" customFormat="1" ht="15" x14ac:dyDescent="0.25">
      <c r="B157" s="108" t="s">
        <v>1994</v>
      </c>
      <c r="C157" s="65" t="s">
        <v>1018</v>
      </c>
      <c r="D157" s="73" t="s">
        <v>226</v>
      </c>
      <c r="E157" s="67"/>
      <c r="F157" s="67"/>
      <c r="G157" s="121"/>
      <c r="H157" s="120"/>
      <c r="I157" s="68"/>
      <c r="J157" s="71"/>
    </row>
    <row r="158" spans="2:10" s="52" customFormat="1" ht="15" x14ac:dyDescent="0.25">
      <c r="B158" s="109" t="s">
        <v>2130</v>
      </c>
      <c r="C158" s="104" t="s">
        <v>1012</v>
      </c>
      <c r="D158" s="73" t="s">
        <v>227</v>
      </c>
      <c r="E158" s="67" t="str">
        <f>VLOOKUP(D158,'SSS (Task Order Based)'!$A$3:$D$237,4,FALSE)</f>
        <v>per person</v>
      </c>
      <c r="F158" s="67">
        <v>14</v>
      </c>
      <c r="G158" s="121">
        <f>VLOOKUP(D158,'SSS (Task Order Based)'!$A$3:$G$237,6,FALSE)</f>
        <v>0</v>
      </c>
      <c r="H158" s="120">
        <f t="shared" ref="H158:H159" si="22">F158*G158</f>
        <v>0</v>
      </c>
      <c r="I158" s="68" t="s">
        <v>33</v>
      </c>
      <c r="J158" s="71"/>
    </row>
    <row r="159" spans="2:10" s="52" customFormat="1" ht="15" x14ac:dyDescent="0.25">
      <c r="B159" s="109" t="s">
        <v>2131</v>
      </c>
      <c r="C159" s="104" t="s">
        <v>1013</v>
      </c>
      <c r="D159" s="73" t="s">
        <v>228</v>
      </c>
      <c r="E159" s="67" t="str">
        <f>VLOOKUP(D159,'SSS (Task Order Based)'!$A$3:$D$237,4,FALSE)</f>
        <v>per person per day</v>
      </c>
      <c r="F159" s="67">
        <v>70</v>
      </c>
      <c r="G159" s="121">
        <f>VLOOKUP(D159,'SSS (Task Order Based)'!$A$3:$G$237,6,FALSE)</f>
        <v>0</v>
      </c>
      <c r="H159" s="120">
        <f t="shared" si="22"/>
        <v>0</v>
      </c>
      <c r="I159" s="68" t="s">
        <v>33</v>
      </c>
      <c r="J159" s="71"/>
    </row>
    <row r="160" spans="2:10" s="52" customFormat="1" ht="15" x14ac:dyDescent="0.25">
      <c r="B160" s="108" t="s">
        <v>1995</v>
      </c>
      <c r="C160" s="65" t="s">
        <v>113</v>
      </c>
      <c r="D160" s="73" t="s">
        <v>249</v>
      </c>
      <c r="E160" s="73" t="str">
        <f>VLOOKUP(D160,'SSS (Task Order Based)'!$A$3:$D$237,4,FALSE)</f>
        <v>percentage of related activities per Task Order</v>
      </c>
      <c r="F160" s="116">
        <f>VLOOKUP(D160,'SSS (Task Order Based)'!$A$3:$G$237,7,FALSE)</f>
        <v>0</v>
      </c>
      <c r="G160" s="121">
        <f>SUM(H161:H162)</f>
        <v>0</v>
      </c>
      <c r="H160" s="106">
        <f t="shared" ref="H160:H162" si="23">F160*G160</f>
        <v>0</v>
      </c>
      <c r="I160" s="68" t="s">
        <v>33</v>
      </c>
      <c r="J160" s="71"/>
    </row>
    <row r="161" spans="2:10" s="52" customFormat="1" ht="15" x14ac:dyDescent="0.25">
      <c r="B161" s="108" t="s">
        <v>1996</v>
      </c>
      <c r="C161" s="65" t="s">
        <v>1083</v>
      </c>
      <c r="D161" s="73" t="s">
        <v>250</v>
      </c>
      <c r="E161" s="67" t="s">
        <v>1210</v>
      </c>
      <c r="F161" s="67">
        <v>350</v>
      </c>
      <c r="G161" s="117">
        <f>IF(COUNTIF('SSS (Task Order Based)'!$F$125:$F$142,"")=18,0,AVERAGEIF('SSS (Task Order Based)'!$F$125:$F$142,"&gt;0"))</f>
        <v>0</v>
      </c>
      <c r="H161" s="106">
        <f t="shared" si="23"/>
        <v>0</v>
      </c>
      <c r="I161" s="68" t="s">
        <v>33</v>
      </c>
      <c r="J161" s="71"/>
    </row>
    <row r="162" spans="2:10" s="52" customFormat="1" ht="15" x14ac:dyDescent="0.25">
      <c r="B162" s="108" t="s">
        <v>1997</v>
      </c>
      <c r="C162" s="65" t="s">
        <v>1084</v>
      </c>
      <c r="D162" s="73" t="s">
        <v>264</v>
      </c>
      <c r="E162" s="67" t="s">
        <v>1210</v>
      </c>
      <c r="F162" s="67">
        <v>28</v>
      </c>
      <c r="G162" s="117">
        <f>IF(COUNTIF('SSS (Task Order Based)'!$F$144:$F$161,"")=18,0,AVERAGEIF('SSS (Task Order Based)'!$F$144:$F$161,"&gt;0"))</f>
        <v>0</v>
      </c>
      <c r="H162" s="106">
        <f t="shared" si="23"/>
        <v>0</v>
      </c>
      <c r="I162" s="68" t="s">
        <v>33</v>
      </c>
      <c r="J162" s="71"/>
    </row>
    <row r="163" spans="2:10" s="88" customFormat="1" ht="15" customHeight="1" x14ac:dyDescent="0.25">
      <c r="B163" s="114" t="s">
        <v>1777</v>
      </c>
      <c r="C163" s="40"/>
      <c r="D163" s="89"/>
      <c r="E163" s="40"/>
      <c r="F163" s="90"/>
      <c r="G163" s="91"/>
      <c r="H163" s="95">
        <f>SUBTOTAL(9,H128:H162)</f>
        <v>0</v>
      </c>
      <c r="I163" s="40"/>
      <c r="J163" s="92"/>
    </row>
    <row r="164" spans="2:10" s="88" customFormat="1" ht="2.25" customHeight="1" x14ac:dyDescent="0.25">
      <c r="B164" s="114"/>
      <c r="C164" s="40"/>
      <c r="D164" s="89"/>
      <c r="E164" s="40"/>
      <c r="F164" s="90"/>
      <c r="G164" s="91"/>
      <c r="H164" s="95"/>
      <c r="I164" s="40"/>
      <c r="J164" s="92"/>
    </row>
    <row r="165" spans="2:10" s="99" customFormat="1" ht="15" x14ac:dyDescent="0.25">
      <c r="B165" s="111" t="s">
        <v>1293</v>
      </c>
      <c r="C165" s="85" t="s">
        <v>2216</v>
      </c>
      <c r="D165" s="83"/>
      <c r="E165" s="86"/>
      <c r="F165" s="87"/>
      <c r="G165" s="100"/>
      <c r="H165" s="101" t="s">
        <v>27</v>
      </c>
      <c r="I165" s="101" t="s">
        <v>27</v>
      </c>
      <c r="J165" s="102"/>
    </row>
    <row r="166" spans="2:10" s="96" customFormat="1" ht="15" x14ac:dyDescent="0.25">
      <c r="B166" s="108" t="s">
        <v>1998</v>
      </c>
      <c r="C166" s="65" t="s">
        <v>113</v>
      </c>
      <c r="D166" s="73" t="s">
        <v>202</v>
      </c>
      <c r="E166" s="67" t="str">
        <f>VLOOKUP(D166,'SSS (Task Order Based)'!$A$3:$D$237,4,FALSE)</f>
        <v>percentage of related activities per Task Order</v>
      </c>
      <c r="F166" s="116">
        <f>VLOOKUP(D166,'SSS (Task Order Based)'!$A$3:$G$237,7,FALSE)</f>
        <v>0</v>
      </c>
      <c r="G166" s="121">
        <f>SUM(H176:H179)+SUM(H193:H205)</f>
        <v>0</v>
      </c>
      <c r="H166" s="120">
        <f t="shared" ref="H166" si="24">F166*G166</f>
        <v>0</v>
      </c>
      <c r="I166" s="68" t="s">
        <v>33</v>
      </c>
      <c r="J166" s="64"/>
    </row>
    <row r="167" spans="2:10" s="52" customFormat="1" ht="15" x14ac:dyDescent="0.25">
      <c r="B167" s="108" t="s">
        <v>1999</v>
      </c>
      <c r="C167" s="65" t="s">
        <v>68</v>
      </c>
      <c r="D167" s="73" t="s">
        <v>203</v>
      </c>
      <c r="E167" s="67"/>
      <c r="F167" s="116"/>
      <c r="G167" s="121"/>
      <c r="H167" s="120"/>
      <c r="I167" s="68"/>
      <c r="J167" s="71"/>
    </row>
    <row r="168" spans="2:10" s="52" customFormat="1" ht="15" x14ac:dyDescent="0.25">
      <c r="B168" s="109" t="s">
        <v>2132</v>
      </c>
      <c r="C168" s="104" t="s">
        <v>46</v>
      </c>
      <c r="D168" s="73" t="s">
        <v>204</v>
      </c>
      <c r="E168" s="67" t="str">
        <f>VLOOKUP(D168,'SSS (Task Order Based)'!$A$3:$D$237,4,FALSE)</f>
        <v>percentage of related activities per Task Order</v>
      </c>
      <c r="F168" s="116">
        <f>VLOOKUP(D168,'SSS (Task Order Based)'!$A$3:$G$237,7,FALSE)</f>
        <v>0</v>
      </c>
      <c r="G168" s="121">
        <f>SUM(H176:H179)+SUM(H193:H205)</f>
        <v>0</v>
      </c>
      <c r="H168" s="120">
        <f t="shared" ref="H168:H174" si="25">F168*G168</f>
        <v>0</v>
      </c>
      <c r="I168" s="68" t="s">
        <v>33</v>
      </c>
      <c r="J168" s="71"/>
    </row>
    <row r="169" spans="2:10" s="52" customFormat="1" ht="15" x14ac:dyDescent="0.25">
      <c r="B169" s="109" t="s">
        <v>2133</v>
      </c>
      <c r="C169" s="104" t="s">
        <v>47</v>
      </c>
      <c r="D169" s="73" t="s">
        <v>205</v>
      </c>
      <c r="E169" s="67" t="str">
        <f>VLOOKUP(D169,'SSS (Task Order Based)'!$A$3:$D$237,4,FALSE)</f>
        <v>percentage of related activities per Task Order</v>
      </c>
      <c r="F169" s="116">
        <f>VLOOKUP(D169,'SSS (Task Order Based)'!$A$3:$G$237,7,FALSE)</f>
        <v>0</v>
      </c>
      <c r="G169" s="121">
        <f>SUM(H176:H179)+SUM(H193:H205)</f>
        <v>0</v>
      </c>
      <c r="H169" s="120">
        <f t="shared" si="25"/>
        <v>0</v>
      </c>
      <c r="I169" s="68" t="s">
        <v>33</v>
      </c>
      <c r="J169" s="71"/>
    </row>
    <row r="170" spans="2:10" s="52" customFormat="1" ht="15" x14ac:dyDescent="0.25">
      <c r="B170" s="109" t="s">
        <v>2134</v>
      </c>
      <c r="C170" s="104" t="s">
        <v>48</v>
      </c>
      <c r="D170" s="73" t="s">
        <v>206</v>
      </c>
      <c r="E170" s="67" t="str">
        <f>VLOOKUP(D170,'SSS (Task Order Based)'!$A$3:$D$237,4,FALSE)</f>
        <v>percentage of related activities per Task Order</v>
      </c>
      <c r="F170" s="116">
        <f>VLOOKUP(D170,'SSS (Task Order Based)'!$A$3:$G$237,7,FALSE)</f>
        <v>0</v>
      </c>
      <c r="G170" s="121">
        <f>SUM(H176:H179)+SUM(H193:H205)</f>
        <v>0</v>
      </c>
      <c r="H170" s="120">
        <f t="shared" si="25"/>
        <v>0</v>
      </c>
      <c r="I170" s="68" t="s">
        <v>33</v>
      </c>
      <c r="J170" s="71"/>
    </row>
    <row r="171" spans="2:10" s="52" customFormat="1" ht="15" x14ac:dyDescent="0.25">
      <c r="B171" s="109" t="s">
        <v>2135</v>
      </c>
      <c r="C171" s="104" t="s">
        <v>49</v>
      </c>
      <c r="D171" s="73" t="s">
        <v>207</v>
      </c>
      <c r="E171" s="67" t="str">
        <f>VLOOKUP(D171,'SSS (Task Order Based)'!$A$3:$D$237,4,FALSE)</f>
        <v>percentage of related activities per Task Order</v>
      </c>
      <c r="F171" s="116">
        <f>VLOOKUP(D171,'SSS (Task Order Based)'!$A$3:$G$237,7,FALSE)</f>
        <v>0</v>
      </c>
      <c r="G171" s="121">
        <f>SUM(H176:H179)+SUM(H193:H205)</f>
        <v>0</v>
      </c>
      <c r="H171" s="120">
        <f t="shared" si="25"/>
        <v>0</v>
      </c>
      <c r="I171" s="68" t="s">
        <v>33</v>
      </c>
      <c r="J171" s="71"/>
    </row>
    <row r="172" spans="2:10" s="52" customFormat="1" ht="15" x14ac:dyDescent="0.25">
      <c r="B172" s="109" t="s">
        <v>2136</v>
      </c>
      <c r="C172" s="104" t="s">
        <v>51</v>
      </c>
      <c r="D172" s="73" t="s">
        <v>208</v>
      </c>
      <c r="E172" s="67" t="str">
        <f>VLOOKUP(D172,'SSS (Task Order Based)'!$A$3:$D$237,4,FALSE)</f>
        <v>percentage of related activities per Task Order</v>
      </c>
      <c r="F172" s="116">
        <f>VLOOKUP(D172,'SSS (Task Order Based)'!$A$3:$G$237,7,FALSE)</f>
        <v>0</v>
      </c>
      <c r="G172" s="121">
        <f>SUM(H176:H179)+SUM(H193:H205)</f>
        <v>0</v>
      </c>
      <c r="H172" s="120">
        <f t="shared" si="25"/>
        <v>0</v>
      </c>
      <c r="I172" s="68" t="s">
        <v>33</v>
      </c>
      <c r="J172" s="71"/>
    </row>
    <row r="173" spans="2:10" s="52" customFormat="1" ht="15" x14ac:dyDescent="0.25">
      <c r="B173" s="109" t="s">
        <v>2137</v>
      </c>
      <c r="C173" s="104" t="s">
        <v>50</v>
      </c>
      <c r="D173" s="73" t="s">
        <v>209</v>
      </c>
      <c r="E173" s="67" t="str">
        <f>VLOOKUP(D173,'SSS (Task Order Based)'!$A$3:$D$237,4,FALSE)</f>
        <v>percentage of related activities per Task Order</v>
      </c>
      <c r="F173" s="116">
        <f>VLOOKUP(D173,'SSS (Task Order Based)'!$A$3:$G$237,7,FALSE)</f>
        <v>0</v>
      </c>
      <c r="G173" s="121">
        <f>SUM(H176:H179)+SUM(H193:H205)</f>
        <v>0</v>
      </c>
      <c r="H173" s="120">
        <f t="shared" si="25"/>
        <v>0</v>
      </c>
      <c r="I173" s="68" t="s">
        <v>33</v>
      </c>
      <c r="J173" s="71"/>
    </row>
    <row r="174" spans="2:10" s="52" customFormat="1" ht="15" x14ac:dyDescent="0.25">
      <c r="B174" s="109" t="s">
        <v>2138</v>
      </c>
      <c r="C174" s="104" t="s">
        <v>52</v>
      </c>
      <c r="D174" s="73" t="s">
        <v>210</v>
      </c>
      <c r="E174" s="67" t="str">
        <f>VLOOKUP(D174,'SSS (Task Order Based)'!$A$3:$D$237,4,FALSE)</f>
        <v>percentage of related activities per Task Order</v>
      </c>
      <c r="F174" s="116">
        <f>VLOOKUP(D174,'SSS (Task Order Based)'!$A$3:$G$237,7,FALSE)</f>
        <v>0</v>
      </c>
      <c r="G174" s="121">
        <f>SUM(H176:H179)+SUM(H193:H205)</f>
        <v>0</v>
      </c>
      <c r="H174" s="120">
        <f t="shared" si="25"/>
        <v>0</v>
      </c>
      <c r="I174" s="68" t="s">
        <v>33</v>
      </c>
      <c r="J174" s="71"/>
    </row>
    <row r="175" spans="2:10" s="52" customFormat="1" ht="15" x14ac:dyDescent="0.25">
      <c r="B175" s="108" t="s">
        <v>2000</v>
      </c>
      <c r="C175" s="65" t="s">
        <v>1031</v>
      </c>
      <c r="D175" s="73" t="s">
        <v>218</v>
      </c>
      <c r="E175" s="67"/>
      <c r="F175" s="67"/>
      <c r="G175" s="121"/>
      <c r="H175" s="120"/>
      <c r="I175" s="68"/>
      <c r="J175" s="93"/>
    </row>
    <row r="176" spans="2:10" s="52" customFormat="1" ht="15" x14ac:dyDescent="0.25">
      <c r="B176" s="109" t="s">
        <v>2139</v>
      </c>
      <c r="C176" s="104" t="s">
        <v>1030</v>
      </c>
      <c r="D176" s="73" t="s">
        <v>1036</v>
      </c>
      <c r="E176" s="67" t="str">
        <f>VLOOKUP(D176,'SSS (Task Order Based)'!$A$3:$D$237,4,FALSE)</f>
        <v>per SRS requirement</v>
      </c>
      <c r="F176" s="67">
        <v>1</v>
      </c>
      <c r="G176" s="121">
        <f>VLOOKUP(D176,'SSS (Task Order Based)'!$A$3:$G$237,6,FALSE)</f>
        <v>0</v>
      </c>
      <c r="H176" s="120">
        <f t="shared" ref="H176:H179" si="26">F176*G176</f>
        <v>0</v>
      </c>
      <c r="I176" s="68" t="s">
        <v>33</v>
      </c>
      <c r="J176" s="93"/>
    </row>
    <row r="177" spans="2:10" s="52" customFormat="1" ht="15" x14ac:dyDescent="0.25">
      <c r="B177" s="109" t="s">
        <v>2140</v>
      </c>
      <c r="C177" s="104" t="s">
        <v>1032</v>
      </c>
      <c r="D177" s="73" t="s">
        <v>1037</v>
      </c>
      <c r="E177" s="67" t="str">
        <f>VLOOKUP(D177,'SSS (Task Order Based)'!$A$3:$D$237,4,FALSE)</f>
        <v>per SRS requirement</v>
      </c>
      <c r="F177" s="67">
        <v>6</v>
      </c>
      <c r="G177" s="121">
        <f>VLOOKUP(D177,'SSS (Task Order Based)'!$A$3:$G$237,6,FALSE)</f>
        <v>0</v>
      </c>
      <c r="H177" s="120">
        <f t="shared" si="26"/>
        <v>0</v>
      </c>
      <c r="I177" s="68" t="s">
        <v>33</v>
      </c>
      <c r="J177" s="93"/>
    </row>
    <row r="178" spans="2:10" s="52" customFormat="1" ht="15" x14ac:dyDescent="0.25">
      <c r="B178" s="109" t="s">
        <v>2141</v>
      </c>
      <c r="C178" s="104" t="s">
        <v>1033</v>
      </c>
      <c r="D178" s="73" t="s">
        <v>1038</v>
      </c>
      <c r="E178" s="67" t="str">
        <f>VLOOKUP(D178,'SSS (Task Order Based)'!$A$3:$D$237,4,FALSE)</f>
        <v>per SRS requirement</v>
      </c>
      <c r="F178" s="67">
        <v>7</v>
      </c>
      <c r="G178" s="121">
        <f>VLOOKUP(D178,'SSS (Task Order Based)'!$A$3:$G$237,6,FALSE)</f>
        <v>0</v>
      </c>
      <c r="H178" s="120">
        <f t="shared" si="26"/>
        <v>0</v>
      </c>
      <c r="I178" s="68" t="s">
        <v>33</v>
      </c>
      <c r="J178" s="93"/>
    </row>
    <row r="179" spans="2:10" s="52" customFormat="1" ht="15" x14ac:dyDescent="0.25">
      <c r="B179" s="109" t="s">
        <v>2142</v>
      </c>
      <c r="C179" s="104" t="s">
        <v>1034</v>
      </c>
      <c r="D179" s="73" t="s">
        <v>1039</v>
      </c>
      <c r="E179" s="67" t="str">
        <f>VLOOKUP(D179,'SSS (Task Order Based)'!$A$3:$D$237,4,FALSE)</f>
        <v>per SRS requirement</v>
      </c>
      <c r="F179" s="67">
        <v>4</v>
      </c>
      <c r="G179" s="121">
        <f>VLOOKUP(D179,'SSS (Task Order Based)'!$A$3:$G$237,6,FALSE)</f>
        <v>0</v>
      </c>
      <c r="H179" s="120">
        <f t="shared" si="26"/>
        <v>0</v>
      </c>
      <c r="I179" s="68" t="s">
        <v>33</v>
      </c>
      <c r="J179" s="93"/>
    </row>
    <row r="180" spans="2:10" s="52" customFormat="1" ht="15" x14ac:dyDescent="0.25">
      <c r="B180" s="108" t="s">
        <v>2001</v>
      </c>
      <c r="C180" s="65" t="s">
        <v>44</v>
      </c>
      <c r="D180" s="73" t="s">
        <v>1040</v>
      </c>
      <c r="E180" s="67"/>
      <c r="F180" s="67"/>
      <c r="G180" s="121"/>
      <c r="H180" s="120"/>
      <c r="I180" s="68"/>
      <c r="J180" s="93"/>
    </row>
    <row r="181" spans="2:10" s="52" customFormat="1" ht="15" x14ac:dyDescent="0.25">
      <c r="B181" s="109" t="s">
        <v>2143</v>
      </c>
      <c r="C181" s="104" t="s">
        <v>75</v>
      </c>
      <c r="D181" s="73" t="s">
        <v>1041</v>
      </c>
      <c r="E181" s="67" t="str">
        <f>VLOOKUP(D181,'SSS (Task Order Based)'!$A$3:$D$237,4,FALSE)</f>
        <v>percentage of related activities per Task Order</v>
      </c>
      <c r="F181" s="116">
        <f>VLOOKUP(D181,'SSS (Task Order Based)'!$A$3:$G$237,7,FALSE)</f>
        <v>0</v>
      </c>
      <c r="G181" s="121">
        <f>SUM(H176:H179)+SUM(H193:H205)</f>
        <v>0</v>
      </c>
      <c r="H181" s="120">
        <f t="shared" ref="H181:H182" si="27">F181*G181</f>
        <v>0</v>
      </c>
      <c r="I181" s="68" t="s">
        <v>33</v>
      </c>
      <c r="J181" s="93"/>
    </row>
    <row r="182" spans="2:10" s="52" customFormat="1" ht="15" x14ac:dyDescent="0.25">
      <c r="B182" s="109" t="s">
        <v>2144</v>
      </c>
      <c r="C182" s="104" t="s">
        <v>76</v>
      </c>
      <c r="D182" s="73" t="s">
        <v>1042</v>
      </c>
      <c r="E182" s="67" t="str">
        <f>VLOOKUP(D182,'SSS (Task Order Based)'!$A$3:$D$237,4,FALSE)</f>
        <v>percentage of related activities per Task Order</v>
      </c>
      <c r="F182" s="116">
        <f>VLOOKUP(D182,'SSS (Task Order Based)'!$A$3:$G$237,7,FALSE)</f>
        <v>0</v>
      </c>
      <c r="G182" s="121">
        <f>SUM(H176:H179)+SUM(H193:H205)</f>
        <v>0</v>
      </c>
      <c r="H182" s="120">
        <f t="shared" si="27"/>
        <v>0</v>
      </c>
      <c r="I182" s="68" t="s">
        <v>33</v>
      </c>
      <c r="J182" s="93"/>
    </row>
    <row r="183" spans="2:10" s="52" customFormat="1" ht="15" x14ac:dyDescent="0.25">
      <c r="B183" s="108" t="s">
        <v>2002</v>
      </c>
      <c r="C183" s="65" t="s">
        <v>36</v>
      </c>
      <c r="D183" s="73" t="s">
        <v>219</v>
      </c>
      <c r="E183" s="67"/>
      <c r="F183" s="67"/>
      <c r="G183" s="121"/>
      <c r="H183" s="120"/>
      <c r="I183" s="68"/>
      <c r="J183" s="93"/>
    </row>
    <row r="184" spans="2:10" s="52" customFormat="1" ht="15" x14ac:dyDescent="0.25">
      <c r="B184" s="109" t="s">
        <v>2145</v>
      </c>
      <c r="C184" s="104" t="s">
        <v>73</v>
      </c>
      <c r="D184" s="73" t="s">
        <v>1028</v>
      </c>
      <c r="E184" s="67" t="str">
        <f>VLOOKUP(D184,'SSS (Task Order Based)'!$A$3:$D$237,4,FALSE)</f>
        <v>percentage of related activities per Task Order</v>
      </c>
      <c r="F184" s="116">
        <f>VLOOKUP(D184,'SSS (Task Order Based)'!$A$3:$G$237,7,FALSE)</f>
        <v>0</v>
      </c>
      <c r="G184" s="121">
        <f>SUM(H176:H179)+SUM(H193:H205)</f>
        <v>0</v>
      </c>
      <c r="H184" s="120">
        <f t="shared" ref="H184:H185" si="28">F184*G184</f>
        <v>0</v>
      </c>
      <c r="I184" s="68" t="s">
        <v>33</v>
      </c>
      <c r="J184" s="93"/>
    </row>
    <row r="185" spans="2:10" s="52" customFormat="1" ht="15" x14ac:dyDescent="0.25">
      <c r="B185" s="109" t="s">
        <v>2146</v>
      </c>
      <c r="C185" s="104" t="s">
        <v>74</v>
      </c>
      <c r="D185" s="73" t="s">
        <v>1029</v>
      </c>
      <c r="E185" s="67" t="str">
        <f>VLOOKUP(D185,'SSS (Task Order Based)'!$A$3:$D$237,4,FALSE)</f>
        <v>percentage of related activities per Task Order</v>
      </c>
      <c r="F185" s="116">
        <f>VLOOKUP(D185,'SSS (Task Order Based)'!$A$3:$G$237,7,FALSE)</f>
        <v>0</v>
      </c>
      <c r="G185" s="121">
        <f>SUM(H176:H179)+SUM(H193:H205)</f>
        <v>0</v>
      </c>
      <c r="H185" s="120">
        <f t="shared" si="28"/>
        <v>0</v>
      </c>
      <c r="I185" s="68" t="s">
        <v>33</v>
      </c>
      <c r="J185" s="93"/>
    </row>
    <row r="186" spans="2:10" s="52" customFormat="1" ht="15" x14ac:dyDescent="0.25">
      <c r="B186" s="108" t="s">
        <v>2003</v>
      </c>
      <c r="C186" s="65" t="s">
        <v>67</v>
      </c>
      <c r="D186" s="73" t="s">
        <v>1043</v>
      </c>
      <c r="E186" s="67"/>
      <c r="F186" s="67"/>
      <c r="G186" s="121"/>
      <c r="H186" s="120"/>
      <c r="I186" s="68"/>
      <c r="J186" s="93"/>
    </row>
    <row r="187" spans="2:10" s="52" customFormat="1" ht="15" x14ac:dyDescent="0.25">
      <c r="B187" s="109" t="s">
        <v>2147</v>
      </c>
      <c r="C187" s="104" t="s">
        <v>1214</v>
      </c>
      <c r="D187" s="73" t="s">
        <v>1044</v>
      </c>
      <c r="E187" s="67" t="str">
        <f>VLOOKUP(D187,'SSS (Task Order Based)'!$A$3:$D$237,4,FALSE)</f>
        <v>percentage of related activities per Task Order</v>
      </c>
      <c r="F187" s="116">
        <f>VLOOKUP(D187,'SSS (Task Order Based)'!$A$3:$G$237,7,FALSE)</f>
        <v>0</v>
      </c>
      <c r="G187" s="121">
        <f>SUM(H176:H179)+SUM(H193:H205)</f>
        <v>0</v>
      </c>
      <c r="H187" s="120">
        <f t="shared" ref="H187:H188" si="29">F187*G187</f>
        <v>0</v>
      </c>
      <c r="I187" s="68" t="s">
        <v>33</v>
      </c>
      <c r="J187" s="93"/>
    </row>
    <row r="188" spans="2:10" s="52" customFormat="1" ht="15" x14ac:dyDescent="0.25">
      <c r="B188" s="109" t="s">
        <v>2148</v>
      </c>
      <c r="C188" s="104" t="s">
        <v>1215</v>
      </c>
      <c r="D188" s="73" t="s">
        <v>1045</v>
      </c>
      <c r="E188" s="67" t="str">
        <f>VLOOKUP(D188,'SSS (Task Order Based)'!$A$3:$D$237,4,FALSE)</f>
        <v>percentage of related activities per Task Order</v>
      </c>
      <c r="F188" s="116">
        <f>VLOOKUP(D188,'SSS (Task Order Based)'!$A$3:$G$237,7,FALSE)</f>
        <v>0</v>
      </c>
      <c r="G188" s="121">
        <f>SUM(H176:H179)+SUM(H193:H205)</f>
        <v>0</v>
      </c>
      <c r="H188" s="120">
        <f t="shared" si="29"/>
        <v>0</v>
      </c>
      <c r="I188" s="68" t="s">
        <v>33</v>
      </c>
      <c r="J188" s="93"/>
    </row>
    <row r="189" spans="2:10" s="52" customFormat="1" ht="15" x14ac:dyDescent="0.25">
      <c r="B189" s="108" t="s">
        <v>2004</v>
      </c>
      <c r="C189" s="65" t="s">
        <v>117</v>
      </c>
      <c r="D189" s="73" t="s">
        <v>1046</v>
      </c>
      <c r="E189" s="67"/>
      <c r="F189" s="67"/>
      <c r="G189" s="121"/>
      <c r="H189" s="120"/>
      <c r="I189" s="68"/>
      <c r="J189" s="93"/>
    </row>
    <row r="190" spans="2:10" s="52" customFormat="1" ht="15" x14ac:dyDescent="0.25">
      <c r="B190" s="109" t="s">
        <v>2149</v>
      </c>
      <c r="C190" s="104" t="s">
        <v>86</v>
      </c>
      <c r="D190" s="73" t="s">
        <v>1047</v>
      </c>
      <c r="E190" s="67" t="str">
        <f>VLOOKUP(D190,'SSS (Task Order Based)'!$A$3:$D$237,4,FALSE)</f>
        <v>percentage of related activities per Task Order</v>
      </c>
      <c r="F190" s="116">
        <f>VLOOKUP(D190,'SSS (Task Order Based)'!$A$3:$G$237,7,FALSE)</f>
        <v>0</v>
      </c>
      <c r="G190" s="121">
        <f>SUM(H176:H179)+SUM(H193:H205)</f>
        <v>0</v>
      </c>
      <c r="H190" s="120">
        <f t="shared" ref="H190:H191" si="30">F190*G190</f>
        <v>0</v>
      </c>
      <c r="I190" s="68" t="s">
        <v>33</v>
      </c>
      <c r="J190" s="93"/>
    </row>
    <row r="191" spans="2:10" s="52" customFormat="1" ht="15" x14ac:dyDescent="0.25">
      <c r="B191" s="109" t="s">
        <v>2150</v>
      </c>
      <c r="C191" s="104" t="s">
        <v>87</v>
      </c>
      <c r="D191" s="73" t="s">
        <v>1048</v>
      </c>
      <c r="E191" s="67" t="str">
        <f>VLOOKUP(D191,'SSS (Task Order Based)'!$A$3:$D$237,4,FALSE)</f>
        <v>percentage of related activities per Task Order</v>
      </c>
      <c r="F191" s="116">
        <f>VLOOKUP(D191,'SSS (Task Order Based)'!$A$3:$G$237,7,FALSE)</f>
        <v>0</v>
      </c>
      <c r="G191" s="121">
        <f>SUM(H176:H179)+SUM(H193:H205)</f>
        <v>0</v>
      </c>
      <c r="H191" s="120">
        <f t="shared" si="30"/>
        <v>0</v>
      </c>
      <c r="I191" s="68" t="s">
        <v>33</v>
      </c>
      <c r="J191" s="93"/>
    </row>
    <row r="192" spans="2:10" s="52" customFormat="1" ht="15" x14ac:dyDescent="0.25">
      <c r="B192" s="108" t="s">
        <v>2005</v>
      </c>
      <c r="C192" s="65" t="s">
        <v>111</v>
      </c>
      <c r="D192" s="73" t="s">
        <v>220</v>
      </c>
      <c r="E192" s="67"/>
      <c r="F192" s="67"/>
      <c r="G192" s="121"/>
      <c r="H192" s="120"/>
      <c r="I192" s="68"/>
      <c r="J192" s="93"/>
    </row>
    <row r="193" spans="2:10" s="52" customFormat="1" ht="15" x14ac:dyDescent="0.25">
      <c r="B193" s="109" t="s">
        <v>2151</v>
      </c>
      <c r="C193" s="104" t="s">
        <v>88</v>
      </c>
      <c r="D193" s="73" t="s">
        <v>221</v>
      </c>
      <c r="E193" s="67" t="str">
        <f>VLOOKUP(D193,'SSS (Task Order Based)'!$A$3:$D$237,4,FALSE)</f>
        <v>Per Site</v>
      </c>
      <c r="F193" s="67">
        <v>1</v>
      </c>
      <c r="G193" s="121">
        <f>VLOOKUP(D193,'SSS (Task Order Based)'!$A$3:$G$237,6,FALSE)</f>
        <v>0</v>
      </c>
      <c r="H193" s="120">
        <f t="shared" ref="H193:H194" si="31">F193*G193</f>
        <v>0</v>
      </c>
      <c r="I193" s="68" t="s">
        <v>33</v>
      </c>
      <c r="J193" s="93"/>
    </row>
    <row r="194" spans="2:10" s="52" customFormat="1" ht="15" x14ac:dyDescent="0.25">
      <c r="B194" s="109" t="s">
        <v>2152</v>
      </c>
      <c r="C194" s="104" t="s">
        <v>89</v>
      </c>
      <c r="D194" s="73" t="s">
        <v>222</v>
      </c>
      <c r="E194" s="67" t="str">
        <f>VLOOKUP(D194,'SSS (Task Order Based)'!$A$3:$D$237,4,FALSE)</f>
        <v xml:space="preserve">Per Site </v>
      </c>
      <c r="F194" s="67">
        <v>1</v>
      </c>
      <c r="G194" s="121">
        <f>VLOOKUP(D194,'SSS (Task Order Based)'!$A$3:$G$237,6,FALSE)</f>
        <v>0</v>
      </c>
      <c r="H194" s="120">
        <f t="shared" si="31"/>
        <v>0</v>
      </c>
      <c r="I194" s="68" t="s">
        <v>33</v>
      </c>
      <c r="J194" s="93"/>
    </row>
    <row r="195" spans="2:10" s="52" customFormat="1" ht="15" x14ac:dyDescent="0.25">
      <c r="B195" s="108" t="s">
        <v>2006</v>
      </c>
      <c r="C195" s="65" t="s">
        <v>110</v>
      </c>
      <c r="D195" s="73" t="s">
        <v>223</v>
      </c>
      <c r="E195" s="67"/>
      <c r="F195" s="67"/>
      <c r="G195" s="121"/>
      <c r="H195" s="120"/>
      <c r="I195" s="68"/>
      <c r="J195" s="93"/>
    </row>
    <row r="196" spans="2:10" s="52" customFormat="1" ht="15" x14ac:dyDescent="0.25">
      <c r="B196" s="109" t="s">
        <v>2153</v>
      </c>
      <c r="C196" s="104" t="s">
        <v>83</v>
      </c>
      <c r="D196" s="73" t="s">
        <v>224</v>
      </c>
      <c r="E196" s="67" t="str">
        <f>VLOOKUP(D196,'SSS (Task Order Based)'!$A$3:$D$237,4,FALSE)</f>
        <v>Lot per course</v>
      </c>
      <c r="F196" s="67">
        <v>1</v>
      </c>
      <c r="G196" s="121">
        <f>VLOOKUP(D196,'SSS (Task Order Based)'!$A$3:$G$237,6,FALSE)</f>
        <v>0</v>
      </c>
      <c r="H196" s="120">
        <f t="shared" ref="H196:H197" si="32">F196*G196</f>
        <v>0</v>
      </c>
      <c r="I196" s="68" t="s">
        <v>33</v>
      </c>
      <c r="J196" s="93"/>
    </row>
    <row r="197" spans="2:10" s="52" customFormat="1" ht="15" x14ac:dyDescent="0.25">
      <c r="B197" s="109" t="s">
        <v>2154</v>
      </c>
      <c r="C197" s="104" t="s">
        <v>32</v>
      </c>
      <c r="D197" s="73" t="s">
        <v>225</v>
      </c>
      <c r="E197" s="67" t="str">
        <f>VLOOKUP(D197,'SSS (Task Order Based)'!$A$3:$D$237,4,FALSE)</f>
        <v>Lot per course</v>
      </c>
      <c r="F197" s="67">
        <v>1</v>
      </c>
      <c r="G197" s="121">
        <f>VLOOKUP(D197,'SSS (Task Order Based)'!$A$3:$G$237,6,FALSE)</f>
        <v>0</v>
      </c>
      <c r="H197" s="120">
        <f t="shared" si="32"/>
        <v>0</v>
      </c>
      <c r="I197" s="68" t="s">
        <v>33</v>
      </c>
      <c r="J197" s="71"/>
    </row>
    <row r="198" spans="2:10" s="52" customFormat="1" ht="15" x14ac:dyDescent="0.25">
      <c r="B198" s="109" t="s">
        <v>2155</v>
      </c>
      <c r="C198" s="104" t="s">
        <v>102</v>
      </c>
      <c r="D198" s="73" t="s">
        <v>1057</v>
      </c>
      <c r="E198" s="67" t="str">
        <f>VLOOKUP(D198,'SSS (Task Order Based)'!$A$3:$D$237,4,FALSE)</f>
        <v>Lot per course</v>
      </c>
      <c r="F198" s="67">
        <v>1</v>
      </c>
      <c r="G198" s="121">
        <f>VLOOKUP(D198,'SSS (Task Order Based)'!$A$3:$G$237,6,FALSE)</f>
        <v>0</v>
      </c>
      <c r="H198" s="120">
        <f t="shared" ref="H198:H205" si="33">F198*G198</f>
        <v>0</v>
      </c>
      <c r="I198" s="68" t="s">
        <v>33</v>
      </c>
      <c r="J198" s="71"/>
    </row>
    <row r="199" spans="2:10" s="52" customFormat="1" ht="15" x14ac:dyDescent="0.25">
      <c r="B199" s="109" t="s">
        <v>2156</v>
      </c>
      <c r="C199" s="104" t="s">
        <v>103</v>
      </c>
      <c r="D199" s="73" t="s">
        <v>1058</v>
      </c>
      <c r="E199" s="67" t="str">
        <f>VLOOKUP(D199,'SSS (Task Order Based)'!$A$3:$D$237,4,FALSE)</f>
        <v>Lot per course</v>
      </c>
      <c r="F199" s="67">
        <v>1</v>
      </c>
      <c r="G199" s="121">
        <f>VLOOKUP(D199,'SSS (Task Order Based)'!$A$3:$G$237,6,FALSE)</f>
        <v>0</v>
      </c>
      <c r="H199" s="120">
        <f t="shared" si="33"/>
        <v>0</v>
      </c>
      <c r="I199" s="68" t="s">
        <v>33</v>
      </c>
      <c r="J199" s="71"/>
    </row>
    <row r="200" spans="2:10" s="52" customFormat="1" ht="15" x14ac:dyDescent="0.25">
      <c r="B200" s="109" t="s">
        <v>2157</v>
      </c>
      <c r="C200" s="104" t="s">
        <v>104</v>
      </c>
      <c r="D200" s="73" t="s">
        <v>1059</v>
      </c>
      <c r="E200" s="67" t="str">
        <f>VLOOKUP(D200,'SSS (Task Order Based)'!$A$3:$D$237,4,FALSE)</f>
        <v>Lot per course</v>
      </c>
      <c r="F200" s="67">
        <v>1</v>
      </c>
      <c r="G200" s="121">
        <f>VLOOKUP(D200,'SSS (Task Order Based)'!$A$3:$G$237,6,FALSE)</f>
        <v>0</v>
      </c>
      <c r="H200" s="120">
        <f t="shared" si="33"/>
        <v>0</v>
      </c>
      <c r="I200" s="68" t="s">
        <v>33</v>
      </c>
      <c r="J200" s="71"/>
    </row>
    <row r="201" spans="2:10" s="52" customFormat="1" ht="15" x14ac:dyDescent="0.25">
      <c r="B201" s="109" t="s">
        <v>2158</v>
      </c>
      <c r="C201" s="104" t="s">
        <v>105</v>
      </c>
      <c r="D201" s="73" t="s">
        <v>1060</v>
      </c>
      <c r="E201" s="67" t="str">
        <f>VLOOKUP(D201,'SSS (Task Order Based)'!$A$3:$D$237,4,FALSE)</f>
        <v>Lot per course</v>
      </c>
      <c r="F201" s="67">
        <v>1</v>
      </c>
      <c r="G201" s="121">
        <f>VLOOKUP(D201,'SSS (Task Order Based)'!$A$3:$G$237,6,FALSE)</f>
        <v>0</v>
      </c>
      <c r="H201" s="120">
        <f t="shared" si="33"/>
        <v>0</v>
      </c>
      <c r="I201" s="68" t="s">
        <v>33</v>
      </c>
      <c r="J201" s="71"/>
    </row>
    <row r="202" spans="2:10" s="52" customFormat="1" ht="15" x14ac:dyDescent="0.25">
      <c r="B202" s="109" t="s">
        <v>2159</v>
      </c>
      <c r="C202" s="104" t="s">
        <v>106</v>
      </c>
      <c r="D202" s="73" t="s">
        <v>1061</v>
      </c>
      <c r="E202" s="67" t="str">
        <f>VLOOKUP(D202,'SSS (Task Order Based)'!$A$3:$D$237,4,FALSE)</f>
        <v>Lot per course</v>
      </c>
      <c r="F202" s="67">
        <v>1</v>
      </c>
      <c r="G202" s="121">
        <f>VLOOKUP(D202,'SSS (Task Order Based)'!$A$3:$G$237,6,FALSE)</f>
        <v>0</v>
      </c>
      <c r="H202" s="120">
        <f t="shared" si="33"/>
        <v>0</v>
      </c>
      <c r="I202" s="68" t="s">
        <v>33</v>
      </c>
      <c r="J202" s="71"/>
    </row>
    <row r="203" spans="2:10" s="52" customFormat="1" ht="15" x14ac:dyDescent="0.25">
      <c r="B203" s="109" t="s">
        <v>2160</v>
      </c>
      <c r="C203" s="104" t="s">
        <v>107</v>
      </c>
      <c r="D203" s="73" t="s">
        <v>1062</v>
      </c>
      <c r="E203" s="67" t="str">
        <f>VLOOKUP(D203,'SSS (Task Order Based)'!$A$3:$D$237,4,FALSE)</f>
        <v>Lot per course</v>
      </c>
      <c r="F203" s="67">
        <v>1</v>
      </c>
      <c r="G203" s="121">
        <f>VLOOKUP(D203,'SSS (Task Order Based)'!$A$3:$G$237,6,FALSE)</f>
        <v>0</v>
      </c>
      <c r="H203" s="120">
        <f t="shared" si="33"/>
        <v>0</v>
      </c>
      <c r="I203" s="68" t="s">
        <v>33</v>
      </c>
      <c r="J203" s="71"/>
    </row>
    <row r="204" spans="2:10" s="52" customFormat="1" ht="15" x14ac:dyDescent="0.25">
      <c r="B204" s="109" t="s">
        <v>2161</v>
      </c>
      <c r="C204" s="104" t="s">
        <v>108</v>
      </c>
      <c r="D204" s="73" t="s">
        <v>1063</v>
      </c>
      <c r="E204" s="67" t="str">
        <f>VLOOKUP(D204,'SSS (Task Order Based)'!$A$3:$D$237,4,FALSE)</f>
        <v>Lot per course</v>
      </c>
      <c r="F204" s="67">
        <v>1</v>
      </c>
      <c r="G204" s="121">
        <f>VLOOKUP(D204,'SSS (Task Order Based)'!$A$3:$G$237,6,FALSE)</f>
        <v>0</v>
      </c>
      <c r="H204" s="120">
        <f t="shared" si="33"/>
        <v>0</v>
      </c>
      <c r="I204" s="68" t="s">
        <v>33</v>
      </c>
      <c r="J204" s="71"/>
    </row>
    <row r="205" spans="2:10" s="52" customFormat="1" ht="15" x14ac:dyDescent="0.25">
      <c r="B205" s="109" t="s">
        <v>2162</v>
      </c>
      <c r="C205" s="104" t="s">
        <v>109</v>
      </c>
      <c r="D205" s="73" t="s">
        <v>1064</v>
      </c>
      <c r="E205" s="67" t="str">
        <f>VLOOKUP(D205,'SSS (Task Order Based)'!$A$3:$D$237,4,FALSE)</f>
        <v>Lot per course</v>
      </c>
      <c r="F205" s="67">
        <v>1</v>
      </c>
      <c r="G205" s="121">
        <f>VLOOKUP(D205,'SSS (Task Order Based)'!$A$3:$G$237,6,FALSE)</f>
        <v>0</v>
      </c>
      <c r="H205" s="120">
        <f t="shared" si="33"/>
        <v>0</v>
      </c>
      <c r="I205" s="68" t="s">
        <v>33</v>
      </c>
      <c r="J205" s="71"/>
    </row>
    <row r="206" spans="2:10" s="52" customFormat="1" ht="15" x14ac:dyDescent="0.25">
      <c r="B206" s="108" t="s">
        <v>2007</v>
      </c>
      <c r="C206" s="65" t="s">
        <v>1018</v>
      </c>
      <c r="D206" s="73" t="s">
        <v>226</v>
      </c>
      <c r="E206" s="67"/>
      <c r="F206" s="67"/>
      <c r="G206" s="121"/>
      <c r="H206" s="120"/>
      <c r="I206" s="68"/>
      <c r="J206" s="71"/>
    </row>
    <row r="207" spans="2:10" s="52" customFormat="1" ht="15" x14ac:dyDescent="0.25">
      <c r="B207" s="109" t="s">
        <v>2163</v>
      </c>
      <c r="C207" s="104" t="s">
        <v>1012</v>
      </c>
      <c r="D207" s="73" t="s">
        <v>227</v>
      </c>
      <c r="E207" s="67" t="str">
        <f>VLOOKUP(D207,'SSS (Task Order Based)'!$A$3:$D$237,4,FALSE)</f>
        <v>per person</v>
      </c>
      <c r="F207" s="67">
        <v>20</v>
      </c>
      <c r="G207" s="121">
        <f>VLOOKUP(D207,'SSS (Task Order Based)'!$A$3:$G$237,6,FALSE)</f>
        <v>0</v>
      </c>
      <c r="H207" s="120">
        <f t="shared" ref="H207:H208" si="34">F207*G207</f>
        <v>0</v>
      </c>
      <c r="I207" s="68" t="s">
        <v>33</v>
      </c>
      <c r="J207" s="71"/>
    </row>
    <row r="208" spans="2:10" s="52" customFormat="1" ht="15" x14ac:dyDescent="0.25">
      <c r="B208" s="109" t="s">
        <v>2164</v>
      </c>
      <c r="C208" s="104" t="s">
        <v>1013</v>
      </c>
      <c r="D208" s="73" t="s">
        <v>228</v>
      </c>
      <c r="E208" s="67" t="str">
        <f>VLOOKUP(D208,'SSS (Task Order Based)'!$A$3:$D$237,4,FALSE)</f>
        <v>per person per day</v>
      </c>
      <c r="F208" s="67">
        <v>100</v>
      </c>
      <c r="G208" s="121">
        <f>VLOOKUP(D208,'SSS (Task Order Based)'!$A$3:$G$237,6,FALSE)</f>
        <v>0</v>
      </c>
      <c r="H208" s="120">
        <f t="shared" si="34"/>
        <v>0</v>
      </c>
      <c r="I208" s="68" t="s">
        <v>33</v>
      </c>
      <c r="J208" s="71"/>
    </row>
    <row r="209" spans="2:11" s="52" customFormat="1" ht="15" x14ac:dyDescent="0.25">
      <c r="B209" s="108" t="s">
        <v>2008</v>
      </c>
      <c r="C209" s="65" t="s">
        <v>113</v>
      </c>
      <c r="D209" s="73" t="s">
        <v>249</v>
      </c>
      <c r="E209" s="73" t="str">
        <f>VLOOKUP(D209,'SSS (Task Order Based)'!$A$3:$D$237,4,FALSE)</f>
        <v>percentage of related activities per Task Order</v>
      </c>
      <c r="F209" s="116">
        <f>VLOOKUP(D209,'SSS (Task Order Based)'!$A$3:$G$237,7,FALSE)</f>
        <v>0</v>
      </c>
      <c r="G209" s="121">
        <f>SUM(H210:H211)</f>
        <v>0</v>
      </c>
      <c r="H209" s="106">
        <f t="shared" ref="H209:H211" si="35">F209*G209</f>
        <v>0</v>
      </c>
      <c r="I209" s="68" t="s">
        <v>33</v>
      </c>
      <c r="J209" s="71"/>
    </row>
    <row r="210" spans="2:11" s="52" customFormat="1" ht="15" x14ac:dyDescent="0.25">
      <c r="B210" s="108" t="s">
        <v>2009</v>
      </c>
      <c r="C210" s="65" t="s">
        <v>1083</v>
      </c>
      <c r="D210" s="73" t="s">
        <v>250</v>
      </c>
      <c r="E210" s="67" t="s">
        <v>1210</v>
      </c>
      <c r="F210" s="67">
        <v>300</v>
      </c>
      <c r="G210" s="117">
        <f>IF(COUNTIF('SSS (Task Order Based)'!$F$125:$F$142,"")=18,0,AVERAGEIF('SSS (Task Order Based)'!$F$125:$F$142,"&gt;0"))</f>
        <v>0</v>
      </c>
      <c r="H210" s="106">
        <f t="shared" si="35"/>
        <v>0</v>
      </c>
      <c r="I210" s="68" t="s">
        <v>33</v>
      </c>
      <c r="J210" s="71"/>
    </row>
    <row r="211" spans="2:11" s="52" customFormat="1" ht="15" x14ac:dyDescent="0.25">
      <c r="B211" s="108" t="s">
        <v>2010</v>
      </c>
      <c r="C211" s="65" t="s">
        <v>1084</v>
      </c>
      <c r="D211" s="73" t="s">
        <v>264</v>
      </c>
      <c r="E211" s="67" t="s">
        <v>1210</v>
      </c>
      <c r="F211" s="67">
        <v>30</v>
      </c>
      <c r="G211" s="117">
        <f>IF(COUNTIF('SSS (Task Order Based)'!$F$144:$F$161,"")=18,0,AVERAGEIF('SSS (Task Order Based)'!$F$144:$F$161,"&gt;0"))</f>
        <v>0</v>
      </c>
      <c r="H211" s="106">
        <f t="shared" si="35"/>
        <v>0</v>
      </c>
      <c r="I211" s="68" t="s">
        <v>33</v>
      </c>
      <c r="J211" s="71"/>
    </row>
    <row r="212" spans="2:11" s="88" customFormat="1" ht="15" customHeight="1" x14ac:dyDescent="0.25">
      <c r="B212" s="114" t="s">
        <v>1778</v>
      </c>
      <c r="C212" s="40"/>
      <c r="D212" s="89"/>
      <c r="E212" s="40"/>
      <c r="F212" s="90"/>
      <c r="G212" s="91"/>
      <c r="H212" s="95">
        <f>SUBTOTAL(9,H166:H211)</f>
        <v>0</v>
      </c>
      <c r="I212" s="40"/>
      <c r="J212" s="92"/>
      <c r="K212" s="52"/>
    </row>
    <row r="213" spans="2:11" s="88" customFormat="1" ht="3" customHeight="1" x14ac:dyDescent="0.25">
      <c r="B213" s="114"/>
      <c r="C213" s="40"/>
      <c r="D213" s="89"/>
      <c r="E213" s="40"/>
      <c r="F213" s="90"/>
      <c r="G213" s="91"/>
      <c r="H213" s="95"/>
      <c r="I213" s="40"/>
      <c r="J213" s="92"/>
      <c r="K213" s="52"/>
    </row>
    <row r="214" spans="2:11" s="99" customFormat="1" ht="15" x14ac:dyDescent="0.25">
      <c r="B214" s="111" t="s">
        <v>1779</v>
      </c>
      <c r="C214" s="85" t="s">
        <v>2212</v>
      </c>
      <c r="D214" s="83"/>
      <c r="E214" s="83"/>
      <c r="F214" s="86"/>
      <c r="G214" s="87"/>
      <c r="H214" s="100"/>
      <c r="I214" s="101" t="s">
        <v>27</v>
      </c>
      <c r="J214" s="101" t="s">
        <v>27</v>
      </c>
      <c r="K214" s="52"/>
    </row>
    <row r="215" spans="2:11" s="96" customFormat="1" ht="15" x14ac:dyDescent="0.25">
      <c r="B215" s="108" t="s">
        <v>2011</v>
      </c>
      <c r="C215" s="65" t="s">
        <v>113</v>
      </c>
      <c r="D215" s="73" t="s">
        <v>202</v>
      </c>
      <c r="E215" s="67" t="str">
        <f>VLOOKUP(D215,'SSS (Task Order Based)'!$A$3:$D$237,4,FALSE)</f>
        <v>percentage of related activities per Task Order</v>
      </c>
      <c r="F215" s="116">
        <f>VLOOKUP(D215,'SSS (Task Order Based)'!$A$3:$G$237,7,FALSE)</f>
        <v>0</v>
      </c>
      <c r="G215" s="121">
        <f>SUM(H225:H228)+SUM(H242:H254)</f>
        <v>0</v>
      </c>
      <c r="H215" s="120">
        <f t="shared" ref="H215:H257" si="36">F215*G215</f>
        <v>0</v>
      </c>
      <c r="I215" s="68" t="s">
        <v>33</v>
      </c>
      <c r="J215" s="64"/>
      <c r="K215" s="52"/>
    </row>
    <row r="216" spans="2:11" s="52" customFormat="1" ht="15" x14ac:dyDescent="0.25">
      <c r="B216" s="108" t="s">
        <v>2012</v>
      </c>
      <c r="C216" s="65" t="s">
        <v>68</v>
      </c>
      <c r="D216" s="73" t="s">
        <v>203</v>
      </c>
      <c r="E216" s="67"/>
      <c r="F216" s="116"/>
      <c r="G216" s="121"/>
      <c r="H216" s="120"/>
      <c r="I216" s="68"/>
      <c r="J216" s="71"/>
    </row>
    <row r="217" spans="2:11" s="52" customFormat="1" ht="15" x14ac:dyDescent="0.25">
      <c r="B217" s="109" t="s">
        <v>2246</v>
      </c>
      <c r="C217" s="104" t="s">
        <v>46</v>
      </c>
      <c r="D217" s="73" t="s">
        <v>204</v>
      </c>
      <c r="E217" s="67" t="str">
        <f>VLOOKUP(D217,'SSS (Task Order Based)'!$A$3:$D$237,4,FALSE)</f>
        <v>percentage of related activities per Task Order</v>
      </c>
      <c r="F217" s="116">
        <f>VLOOKUP(D217,'SSS (Task Order Based)'!$A$3:$G$237,7,FALSE)</f>
        <v>0</v>
      </c>
      <c r="G217" s="121">
        <f>SUM(H225:H228)+SUM(H242:H254)</f>
        <v>0</v>
      </c>
      <c r="H217" s="120">
        <f t="shared" si="36"/>
        <v>0</v>
      </c>
      <c r="I217" s="68" t="s">
        <v>33</v>
      </c>
      <c r="J217" s="71"/>
    </row>
    <row r="218" spans="2:11" s="52" customFormat="1" ht="15" x14ac:dyDescent="0.25">
      <c r="B218" s="109" t="s">
        <v>2247</v>
      </c>
      <c r="C218" s="104" t="s">
        <v>47</v>
      </c>
      <c r="D218" s="73" t="s">
        <v>205</v>
      </c>
      <c r="E218" s="67" t="str">
        <f>VLOOKUP(D218,'SSS (Task Order Based)'!$A$3:$D$237,4,FALSE)</f>
        <v>percentage of related activities per Task Order</v>
      </c>
      <c r="F218" s="116">
        <f>VLOOKUP(D218,'SSS (Task Order Based)'!$A$3:$G$237,7,FALSE)</f>
        <v>0</v>
      </c>
      <c r="G218" s="121">
        <f>SUM(H225:H228)+SUM(H242:H254)</f>
        <v>0</v>
      </c>
      <c r="H218" s="120">
        <f t="shared" si="36"/>
        <v>0</v>
      </c>
      <c r="I218" s="68" t="s">
        <v>33</v>
      </c>
      <c r="J218" s="71"/>
    </row>
    <row r="219" spans="2:11" s="52" customFormat="1" ht="15" x14ac:dyDescent="0.25">
      <c r="B219" s="109" t="s">
        <v>2248</v>
      </c>
      <c r="C219" s="104" t="s">
        <v>48</v>
      </c>
      <c r="D219" s="73" t="s">
        <v>206</v>
      </c>
      <c r="E219" s="67" t="str">
        <f>VLOOKUP(D219,'SSS (Task Order Based)'!$A$3:$D$237,4,FALSE)</f>
        <v>percentage of related activities per Task Order</v>
      </c>
      <c r="F219" s="116">
        <f>VLOOKUP(D219,'SSS (Task Order Based)'!$A$3:$G$237,7,FALSE)</f>
        <v>0</v>
      </c>
      <c r="G219" s="121">
        <f>SUM(H225:H228)+SUM(H242:H254)</f>
        <v>0</v>
      </c>
      <c r="H219" s="120">
        <f t="shared" si="36"/>
        <v>0</v>
      </c>
      <c r="I219" s="68" t="s">
        <v>33</v>
      </c>
      <c r="J219" s="71"/>
    </row>
    <row r="220" spans="2:11" s="52" customFormat="1" ht="15" x14ac:dyDescent="0.25">
      <c r="B220" s="109" t="s">
        <v>2249</v>
      </c>
      <c r="C220" s="104" t="s">
        <v>49</v>
      </c>
      <c r="D220" s="73" t="s">
        <v>207</v>
      </c>
      <c r="E220" s="67" t="str">
        <f>VLOOKUP(D220,'SSS (Task Order Based)'!$A$3:$D$237,4,FALSE)</f>
        <v>percentage of related activities per Task Order</v>
      </c>
      <c r="F220" s="116">
        <f>VLOOKUP(D220,'SSS (Task Order Based)'!$A$3:$G$237,7,FALSE)</f>
        <v>0</v>
      </c>
      <c r="G220" s="121">
        <f>SUM(H225:H228)+SUM(H242:H254)</f>
        <v>0</v>
      </c>
      <c r="H220" s="120">
        <f t="shared" si="36"/>
        <v>0</v>
      </c>
      <c r="I220" s="68" t="s">
        <v>33</v>
      </c>
      <c r="J220" s="71"/>
    </row>
    <row r="221" spans="2:11" s="52" customFormat="1" ht="15" x14ac:dyDescent="0.25">
      <c r="B221" s="109" t="s">
        <v>2250</v>
      </c>
      <c r="C221" s="104" t="s">
        <v>51</v>
      </c>
      <c r="D221" s="73" t="s">
        <v>208</v>
      </c>
      <c r="E221" s="67" t="str">
        <f>VLOOKUP(D221,'SSS (Task Order Based)'!$A$3:$D$237,4,FALSE)</f>
        <v>percentage of related activities per Task Order</v>
      </c>
      <c r="F221" s="116">
        <f>VLOOKUP(D221,'SSS (Task Order Based)'!$A$3:$G$237,7,FALSE)</f>
        <v>0</v>
      </c>
      <c r="G221" s="121">
        <f>SUM(H225:H228)+SUM(H242:H254)</f>
        <v>0</v>
      </c>
      <c r="H221" s="120">
        <f t="shared" si="36"/>
        <v>0</v>
      </c>
      <c r="I221" s="68" t="s">
        <v>33</v>
      </c>
      <c r="J221" s="71"/>
    </row>
    <row r="222" spans="2:11" s="52" customFormat="1" ht="15" x14ac:dyDescent="0.25">
      <c r="B222" s="109" t="s">
        <v>2251</v>
      </c>
      <c r="C222" s="104" t="s">
        <v>50</v>
      </c>
      <c r="D222" s="73" t="s">
        <v>209</v>
      </c>
      <c r="E222" s="67" t="str">
        <f>VLOOKUP(D222,'SSS (Task Order Based)'!$A$3:$D$237,4,FALSE)</f>
        <v>percentage of related activities per Task Order</v>
      </c>
      <c r="F222" s="116">
        <f>VLOOKUP(D222,'SSS (Task Order Based)'!$A$3:$G$237,7,FALSE)</f>
        <v>0</v>
      </c>
      <c r="G222" s="121">
        <f>SUM(H225:H228)+SUM(H242:H254)</f>
        <v>0</v>
      </c>
      <c r="H222" s="120">
        <f t="shared" si="36"/>
        <v>0</v>
      </c>
      <c r="I222" s="68" t="s">
        <v>33</v>
      </c>
      <c r="J222" s="71"/>
    </row>
    <row r="223" spans="2:11" s="52" customFormat="1" ht="15" x14ac:dyDescent="0.25">
      <c r="B223" s="109" t="s">
        <v>2252</v>
      </c>
      <c r="C223" s="104" t="s">
        <v>52</v>
      </c>
      <c r="D223" s="73" t="s">
        <v>210</v>
      </c>
      <c r="E223" s="67" t="str">
        <f>VLOOKUP(D223,'SSS (Task Order Based)'!$A$3:$D$237,4,FALSE)</f>
        <v>percentage of related activities per Task Order</v>
      </c>
      <c r="F223" s="116">
        <f>VLOOKUP(D223,'SSS (Task Order Based)'!$A$3:$G$237,7,FALSE)</f>
        <v>0</v>
      </c>
      <c r="G223" s="121">
        <f>SUM(H225:H228)+SUM(H242:H254)</f>
        <v>0</v>
      </c>
      <c r="H223" s="120">
        <f t="shared" si="36"/>
        <v>0</v>
      </c>
      <c r="I223" s="68" t="s">
        <v>33</v>
      </c>
      <c r="J223" s="71"/>
    </row>
    <row r="224" spans="2:11" s="52" customFormat="1" ht="15" x14ac:dyDescent="0.25">
      <c r="B224" s="108" t="s">
        <v>2013</v>
      </c>
      <c r="C224" s="65" t="s">
        <v>1031</v>
      </c>
      <c r="D224" s="73" t="s">
        <v>218</v>
      </c>
      <c r="E224" s="67"/>
      <c r="F224" s="67"/>
      <c r="G224" s="121"/>
      <c r="H224" s="120"/>
      <c r="I224" s="68"/>
      <c r="J224" s="93"/>
    </row>
    <row r="225" spans="2:10" s="52" customFormat="1" ht="15" x14ac:dyDescent="0.25">
      <c r="B225" s="109" t="s">
        <v>2165</v>
      </c>
      <c r="C225" s="104" t="s">
        <v>1030</v>
      </c>
      <c r="D225" s="73" t="s">
        <v>1036</v>
      </c>
      <c r="E225" s="67" t="str">
        <f>VLOOKUP(D225,'SSS (Task Order Based)'!$A$3:$D$237,4,FALSE)</f>
        <v>per SRS requirement</v>
      </c>
      <c r="F225" s="67">
        <v>42</v>
      </c>
      <c r="G225" s="121">
        <f>VLOOKUP(D225,'SSS (Task Order Based)'!$A$3:$G$237,6,FALSE)</f>
        <v>0</v>
      </c>
      <c r="H225" s="120">
        <f t="shared" si="36"/>
        <v>0</v>
      </c>
      <c r="I225" s="68" t="s">
        <v>33</v>
      </c>
      <c r="J225" s="93"/>
    </row>
    <row r="226" spans="2:10" s="52" customFormat="1" ht="15" x14ac:dyDescent="0.25">
      <c r="B226" s="109" t="s">
        <v>2167</v>
      </c>
      <c r="C226" s="104" t="s">
        <v>1032</v>
      </c>
      <c r="D226" s="73" t="s">
        <v>1037</v>
      </c>
      <c r="E226" s="67" t="str">
        <f>VLOOKUP(D226,'SSS (Task Order Based)'!$A$3:$D$237,4,FALSE)</f>
        <v>per SRS requirement</v>
      </c>
      <c r="F226" s="67">
        <v>230</v>
      </c>
      <c r="G226" s="121">
        <f>VLOOKUP(D226,'SSS (Task Order Based)'!$A$3:$G$237,6,FALSE)</f>
        <v>0</v>
      </c>
      <c r="H226" s="120">
        <f t="shared" si="36"/>
        <v>0</v>
      </c>
      <c r="I226" s="68" t="s">
        <v>33</v>
      </c>
      <c r="J226" s="93"/>
    </row>
    <row r="227" spans="2:10" s="52" customFormat="1" ht="15" x14ac:dyDescent="0.25">
      <c r="B227" s="109" t="s">
        <v>2168</v>
      </c>
      <c r="C227" s="104" t="s">
        <v>1033</v>
      </c>
      <c r="D227" s="73" t="s">
        <v>1038</v>
      </c>
      <c r="E227" s="67" t="str">
        <f>VLOOKUP(D227,'SSS (Task Order Based)'!$A$3:$D$237,4,FALSE)</f>
        <v>per SRS requirement</v>
      </c>
      <c r="F227" s="67">
        <v>168</v>
      </c>
      <c r="G227" s="121">
        <f>VLOOKUP(D227,'SSS (Task Order Based)'!$A$3:$G$237,6,FALSE)</f>
        <v>0</v>
      </c>
      <c r="H227" s="120">
        <f t="shared" si="36"/>
        <v>0</v>
      </c>
      <c r="I227" s="68" t="s">
        <v>33</v>
      </c>
      <c r="J227" s="93"/>
    </row>
    <row r="228" spans="2:10" s="52" customFormat="1" ht="15" x14ac:dyDescent="0.25">
      <c r="B228" s="109" t="s">
        <v>2169</v>
      </c>
      <c r="C228" s="104" t="s">
        <v>1034</v>
      </c>
      <c r="D228" s="73" t="s">
        <v>1039</v>
      </c>
      <c r="E228" s="67" t="str">
        <f>VLOOKUP(D228,'SSS (Task Order Based)'!$A$3:$D$237,4,FALSE)</f>
        <v>per SRS requirement</v>
      </c>
      <c r="F228" s="67">
        <v>28</v>
      </c>
      <c r="G228" s="121">
        <f>VLOOKUP(D228,'SSS (Task Order Based)'!$A$3:$G$237,6,FALSE)</f>
        <v>0</v>
      </c>
      <c r="H228" s="120">
        <f t="shared" si="36"/>
        <v>0</v>
      </c>
      <c r="I228" s="68" t="s">
        <v>33</v>
      </c>
      <c r="J228" s="93"/>
    </row>
    <row r="229" spans="2:10" s="52" customFormat="1" ht="15" x14ac:dyDescent="0.25">
      <c r="B229" s="108" t="s">
        <v>2014</v>
      </c>
      <c r="C229" s="65" t="s">
        <v>44</v>
      </c>
      <c r="D229" s="73" t="s">
        <v>1040</v>
      </c>
      <c r="E229" s="67"/>
      <c r="F229" s="67"/>
      <c r="G229" s="121"/>
      <c r="H229" s="120"/>
      <c r="I229" s="68"/>
      <c r="J229" s="93"/>
    </row>
    <row r="230" spans="2:10" s="52" customFormat="1" ht="15" x14ac:dyDescent="0.25">
      <c r="B230" s="109" t="s">
        <v>2166</v>
      </c>
      <c r="C230" s="104" t="s">
        <v>75</v>
      </c>
      <c r="D230" s="73" t="s">
        <v>1041</v>
      </c>
      <c r="E230" s="67" t="str">
        <f>VLOOKUP(D230,'SSS (Task Order Based)'!$A$3:$D$237,4,FALSE)</f>
        <v>percentage of related activities per Task Order</v>
      </c>
      <c r="F230" s="116">
        <f>VLOOKUP(D230,'SSS (Task Order Based)'!$A$3:$G$237,7,FALSE)</f>
        <v>0</v>
      </c>
      <c r="G230" s="121">
        <f>SUM(H225:H228)+SUM(H242:H254)</f>
        <v>0</v>
      </c>
      <c r="H230" s="120">
        <f t="shared" si="36"/>
        <v>0</v>
      </c>
      <c r="I230" s="68" t="s">
        <v>33</v>
      </c>
      <c r="J230" s="93"/>
    </row>
    <row r="231" spans="2:10" s="52" customFormat="1" ht="15" x14ac:dyDescent="0.25">
      <c r="B231" s="109" t="s">
        <v>2170</v>
      </c>
      <c r="C231" s="104" t="s">
        <v>76</v>
      </c>
      <c r="D231" s="73" t="s">
        <v>1042</v>
      </c>
      <c r="E231" s="67" t="str">
        <f>VLOOKUP(D231,'SSS (Task Order Based)'!$A$3:$D$237,4,FALSE)</f>
        <v>percentage of related activities per Task Order</v>
      </c>
      <c r="F231" s="116">
        <f>VLOOKUP(D231,'SSS (Task Order Based)'!$A$3:$G$237,7,FALSE)</f>
        <v>0</v>
      </c>
      <c r="G231" s="121">
        <f>SUM(H225:H228)+SUM(H242:H254)</f>
        <v>0</v>
      </c>
      <c r="H231" s="120">
        <f t="shared" si="36"/>
        <v>0</v>
      </c>
      <c r="I231" s="68" t="s">
        <v>33</v>
      </c>
      <c r="J231" s="93"/>
    </row>
    <row r="232" spans="2:10" s="52" customFormat="1" ht="15" x14ac:dyDescent="0.25">
      <c r="B232" s="108" t="s">
        <v>2015</v>
      </c>
      <c r="C232" s="65" t="s">
        <v>36</v>
      </c>
      <c r="D232" s="73" t="s">
        <v>219</v>
      </c>
      <c r="E232" s="67"/>
      <c r="F232" s="67"/>
      <c r="G232" s="121"/>
      <c r="H232" s="120"/>
      <c r="I232" s="68"/>
      <c r="J232" s="93"/>
    </row>
    <row r="233" spans="2:10" s="52" customFormat="1" ht="15" x14ac:dyDescent="0.25">
      <c r="B233" s="109" t="s">
        <v>2171</v>
      </c>
      <c r="C233" s="104" t="s">
        <v>73</v>
      </c>
      <c r="D233" s="73" t="s">
        <v>1028</v>
      </c>
      <c r="E233" s="67" t="str">
        <f>VLOOKUP(D233,'SSS (Task Order Based)'!$A$3:$D$237,4,FALSE)</f>
        <v>percentage of related activities per Task Order</v>
      </c>
      <c r="F233" s="116">
        <f>VLOOKUP(D233,'SSS (Task Order Based)'!$A$3:$G$237,7,FALSE)</f>
        <v>0</v>
      </c>
      <c r="G233" s="121">
        <f>SUM(H225:H228)+SUM(H242:H254)</f>
        <v>0</v>
      </c>
      <c r="H233" s="120">
        <f t="shared" si="36"/>
        <v>0</v>
      </c>
      <c r="I233" s="68" t="s">
        <v>33</v>
      </c>
      <c r="J233" s="93"/>
    </row>
    <row r="234" spans="2:10" s="52" customFormat="1" ht="15" x14ac:dyDescent="0.25">
      <c r="B234" s="109" t="s">
        <v>2172</v>
      </c>
      <c r="C234" s="104" t="s">
        <v>74</v>
      </c>
      <c r="D234" s="73" t="s">
        <v>1029</v>
      </c>
      <c r="E234" s="67" t="str">
        <f>VLOOKUP(D234,'SSS (Task Order Based)'!$A$3:$D$237,4,FALSE)</f>
        <v>percentage of related activities per Task Order</v>
      </c>
      <c r="F234" s="116">
        <f>VLOOKUP(D234,'SSS (Task Order Based)'!$A$3:$G$237,7,FALSE)</f>
        <v>0</v>
      </c>
      <c r="G234" s="121">
        <f>SUM(H225:H228)+SUM(H242:H254)</f>
        <v>0</v>
      </c>
      <c r="H234" s="120">
        <f t="shared" si="36"/>
        <v>0</v>
      </c>
      <c r="I234" s="68" t="s">
        <v>33</v>
      </c>
      <c r="J234" s="93"/>
    </row>
    <row r="235" spans="2:10" s="52" customFormat="1" ht="15" x14ac:dyDescent="0.25">
      <c r="B235" s="108" t="s">
        <v>2253</v>
      </c>
      <c r="C235" s="65" t="s">
        <v>67</v>
      </c>
      <c r="D235" s="73" t="s">
        <v>1043</v>
      </c>
      <c r="E235" s="67"/>
      <c r="F235" s="67"/>
      <c r="G235" s="121"/>
      <c r="H235" s="120"/>
      <c r="I235" s="68"/>
      <c r="J235" s="93"/>
    </row>
    <row r="236" spans="2:10" s="52" customFormat="1" ht="15" x14ac:dyDescent="0.25">
      <c r="B236" s="109" t="s">
        <v>2261</v>
      </c>
      <c r="C236" s="104" t="s">
        <v>1214</v>
      </c>
      <c r="D236" s="73" t="s">
        <v>1044</v>
      </c>
      <c r="E236" s="67" t="str">
        <f>VLOOKUP(D236,'SSS (Task Order Based)'!$A$3:$D$237,4,FALSE)</f>
        <v>percentage of related activities per Task Order</v>
      </c>
      <c r="F236" s="116">
        <f>VLOOKUP(D236,'SSS (Task Order Based)'!$A$3:$G$237,7,FALSE)</f>
        <v>0</v>
      </c>
      <c r="G236" s="121">
        <f>SUM(H225:H228)+SUM(H242:H254)</f>
        <v>0</v>
      </c>
      <c r="H236" s="120">
        <f t="shared" si="36"/>
        <v>0</v>
      </c>
      <c r="I236" s="68" t="s">
        <v>33</v>
      </c>
      <c r="J236" s="93"/>
    </row>
    <row r="237" spans="2:10" s="52" customFormat="1" ht="15" x14ac:dyDescent="0.25">
      <c r="B237" s="109" t="s">
        <v>2262</v>
      </c>
      <c r="C237" s="104" t="s">
        <v>1215</v>
      </c>
      <c r="D237" s="73" t="s">
        <v>1045</v>
      </c>
      <c r="E237" s="67" t="str">
        <f>VLOOKUP(D237,'SSS (Task Order Based)'!$A$3:$D$237,4,FALSE)</f>
        <v>percentage of related activities per Task Order</v>
      </c>
      <c r="F237" s="116">
        <f>VLOOKUP(D237,'SSS (Task Order Based)'!$A$3:$G$237,7,FALSE)</f>
        <v>0</v>
      </c>
      <c r="G237" s="121">
        <f>SUM(H225:H228)+SUM(H242:H254)</f>
        <v>0</v>
      </c>
      <c r="H237" s="120">
        <f t="shared" si="36"/>
        <v>0</v>
      </c>
      <c r="I237" s="68" t="s">
        <v>33</v>
      </c>
      <c r="J237" s="93"/>
    </row>
    <row r="238" spans="2:10" s="52" customFormat="1" ht="15" x14ac:dyDescent="0.25">
      <c r="B238" s="108" t="s">
        <v>2254</v>
      </c>
      <c r="C238" s="65" t="s">
        <v>117</v>
      </c>
      <c r="D238" s="73" t="s">
        <v>1046</v>
      </c>
      <c r="E238" s="67"/>
      <c r="F238" s="67"/>
      <c r="G238" s="121"/>
      <c r="H238" s="120"/>
      <c r="I238" s="68"/>
      <c r="J238" s="93"/>
    </row>
    <row r="239" spans="2:10" s="52" customFormat="1" ht="15" x14ac:dyDescent="0.25">
      <c r="B239" s="109" t="s">
        <v>2263</v>
      </c>
      <c r="C239" s="104" t="s">
        <v>86</v>
      </c>
      <c r="D239" s="73" t="s">
        <v>1047</v>
      </c>
      <c r="E239" s="67" t="str">
        <f>VLOOKUP(D239,'SSS (Task Order Based)'!$A$3:$D$237,4,FALSE)</f>
        <v>percentage of related activities per Task Order</v>
      </c>
      <c r="F239" s="116">
        <f>VLOOKUP(D239,'SSS (Task Order Based)'!$A$3:$G$237,7,FALSE)</f>
        <v>0</v>
      </c>
      <c r="G239" s="121">
        <f>SUM(H225:H228)+SUM(H242:H254)</f>
        <v>0</v>
      </c>
      <c r="H239" s="120">
        <f t="shared" si="36"/>
        <v>0</v>
      </c>
      <c r="I239" s="68" t="s">
        <v>33</v>
      </c>
      <c r="J239" s="93"/>
    </row>
    <row r="240" spans="2:10" s="52" customFormat="1" ht="15" x14ac:dyDescent="0.25">
      <c r="B240" s="109" t="s">
        <v>2264</v>
      </c>
      <c r="C240" s="104" t="s">
        <v>87</v>
      </c>
      <c r="D240" s="73" t="s">
        <v>1048</v>
      </c>
      <c r="E240" s="67" t="str">
        <f>VLOOKUP(D240,'SSS (Task Order Based)'!$A$3:$D$237,4,FALSE)</f>
        <v>percentage of related activities per Task Order</v>
      </c>
      <c r="F240" s="116">
        <f>VLOOKUP(D240,'SSS (Task Order Based)'!$A$3:$G$237,7,FALSE)</f>
        <v>0</v>
      </c>
      <c r="G240" s="121">
        <f>SUM(H225:H228)+SUM(H242:H254)</f>
        <v>0</v>
      </c>
      <c r="H240" s="120">
        <f t="shared" si="36"/>
        <v>0</v>
      </c>
      <c r="I240" s="68" t="s">
        <v>33</v>
      </c>
      <c r="J240" s="93"/>
    </row>
    <row r="241" spans="2:10" s="52" customFormat="1" ht="15" x14ac:dyDescent="0.25">
      <c r="B241" s="108" t="s">
        <v>2255</v>
      </c>
      <c r="C241" s="65" t="s">
        <v>111</v>
      </c>
      <c r="D241" s="73" t="s">
        <v>220</v>
      </c>
      <c r="E241" s="67"/>
      <c r="F241" s="67"/>
      <c r="G241" s="121"/>
      <c r="H241" s="120"/>
      <c r="I241" s="68"/>
      <c r="J241" s="93"/>
    </row>
    <row r="242" spans="2:10" s="52" customFormat="1" ht="15" x14ac:dyDescent="0.25">
      <c r="B242" s="109" t="s">
        <v>2265</v>
      </c>
      <c r="C242" s="104" t="s">
        <v>88</v>
      </c>
      <c r="D242" s="73" t="s">
        <v>221</v>
      </c>
      <c r="E242" s="67" t="str">
        <f>VLOOKUP(D242,'SSS (Task Order Based)'!$A$3:$D$237,4,FALSE)</f>
        <v>Per Site</v>
      </c>
      <c r="F242" s="67">
        <v>1</v>
      </c>
      <c r="G242" s="121">
        <f>VLOOKUP(D242,'SSS (Task Order Based)'!$A$3:$G$237,6,FALSE)</f>
        <v>0</v>
      </c>
      <c r="H242" s="120">
        <f t="shared" si="36"/>
        <v>0</v>
      </c>
      <c r="I242" s="68" t="s">
        <v>33</v>
      </c>
      <c r="J242" s="93"/>
    </row>
    <row r="243" spans="2:10" s="52" customFormat="1" ht="15" x14ac:dyDescent="0.25">
      <c r="B243" s="109" t="s">
        <v>2266</v>
      </c>
      <c r="C243" s="104" t="s">
        <v>89</v>
      </c>
      <c r="D243" s="73" t="s">
        <v>222</v>
      </c>
      <c r="E243" s="67" t="str">
        <f>VLOOKUP(D243,'SSS (Task Order Based)'!$A$3:$D$237,4,FALSE)</f>
        <v xml:space="preserve">Per Site </v>
      </c>
      <c r="F243" s="67">
        <v>1</v>
      </c>
      <c r="G243" s="121">
        <f>VLOOKUP(D243,'SSS (Task Order Based)'!$A$3:$G$237,6,FALSE)</f>
        <v>0</v>
      </c>
      <c r="H243" s="120">
        <f t="shared" si="36"/>
        <v>0</v>
      </c>
      <c r="I243" s="68" t="s">
        <v>33</v>
      </c>
      <c r="J243" s="93"/>
    </row>
    <row r="244" spans="2:10" s="52" customFormat="1" ht="15" x14ac:dyDescent="0.25">
      <c r="B244" s="108" t="s">
        <v>2256</v>
      </c>
      <c r="C244" s="65" t="s">
        <v>110</v>
      </c>
      <c r="D244" s="73" t="s">
        <v>223</v>
      </c>
      <c r="E244" s="67"/>
      <c r="F244" s="67"/>
      <c r="G244" s="121"/>
      <c r="H244" s="120"/>
      <c r="I244" s="68"/>
      <c r="J244" s="93"/>
    </row>
    <row r="245" spans="2:10" s="52" customFormat="1" ht="15" x14ac:dyDescent="0.25">
      <c r="B245" s="109" t="s">
        <v>2267</v>
      </c>
      <c r="C245" s="104" t="s">
        <v>83</v>
      </c>
      <c r="D245" s="73" t="s">
        <v>224</v>
      </c>
      <c r="E245" s="67" t="str">
        <f>VLOOKUP(D245,'SSS (Task Order Based)'!$A$3:$D$237,4,FALSE)</f>
        <v>Lot per course</v>
      </c>
      <c r="F245" s="67">
        <v>1</v>
      </c>
      <c r="G245" s="121">
        <f>VLOOKUP(D245,'SSS (Task Order Based)'!$A$3:$G$237,6,FALSE)</f>
        <v>0</v>
      </c>
      <c r="H245" s="120">
        <f t="shared" si="36"/>
        <v>0</v>
      </c>
      <c r="I245" s="68" t="s">
        <v>33</v>
      </c>
      <c r="J245" s="93"/>
    </row>
    <row r="246" spans="2:10" s="52" customFormat="1" ht="15" x14ac:dyDescent="0.25">
      <c r="B246" s="109" t="s">
        <v>2268</v>
      </c>
      <c r="C246" s="104" t="s">
        <v>32</v>
      </c>
      <c r="D246" s="73" t="s">
        <v>225</v>
      </c>
      <c r="E246" s="67" t="str">
        <f>VLOOKUP(D246,'SSS (Task Order Based)'!$A$3:$D$237,4,FALSE)</f>
        <v>Lot per course</v>
      </c>
      <c r="F246" s="67">
        <v>1</v>
      </c>
      <c r="G246" s="121">
        <f>VLOOKUP(D246,'SSS (Task Order Based)'!$A$3:$G$237,6,FALSE)</f>
        <v>0</v>
      </c>
      <c r="H246" s="120">
        <f t="shared" si="36"/>
        <v>0</v>
      </c>
      <c r="I246" s="68" t="s">
        <v>33</v>
      </c>
      <c r="J246" s="93"/>
    </row>
    <row r="247" spans="2:10" s="52" customFormat="1" ht="15" x14ac:dyDescent="0.25">
      <c r="B247" s="109" t="s">
        <v>2269</v>
      </c>
      <c r="C247" s="104" t="s">
        <v>102</v>
      </c>
      <c r="D247" s="73" t="s">
        <v>1057</v>
      </c>
      <c r="E247" s="67" t="str">
        <f>VLOOKUP(D247,'SSS (Task Order Based)'!$A$3:$D$237,4,FALSE)</f>
        <v>Lot per course</v>
      </c>
      <c r="F247" s="67">
        <v>1</v>
      </c>
      <c r="G247" s="121">
        <f>VLOOKUP(D247,'SSS (Task Order Based)'!$A$3:$G$237,6,FALSE)</f>
        <v>0</v>
      </c>
      <c r="H247" s="120">
        <f t="shared" si="36"/>
        <v>0</v>
      </c>
      <c r="I247" s="68" t="s">
        <v>33</v>
      </c>
      <c r="J247" s="71"/>
    </row>
    <row r="248" spans="2:10" s="52" customFormat="1" ht="15" x14ac:dyDescent="0.25">
      <c r="B248" s="109" t="s">
        <v>2270</v>
      </c>
      <c r="C248" s="104" t="s">
        <v>103</v>
      </c>
      <c r="D248" s="73" t="s">
        <v>1058</v>
      </c>
      <c r="E248" s="67" t="str">
        <f>VLOOKUP(D248,'SSS (Task Order Based)'!$A$3:$D$237,4,FALSE)</f>
        <v>Lot per course</v>
      </c>
      <c r="F248" s="67">
        <v>1</v>
      </c>
      <c r="G248" s="121">
        <f>VLOOKUP(D248,'SSS (Task Order Based)'!$A$3:$G$237,6,FALSE)</f>
        <v>0</v>
      </c>
      <c r="H248" s="120">
        <f t="shared" si="36"/>
        <v>0</v>
      </c>
      <c r="I248" s="68" t="s">
        <v>33</v>
      </c>
      <c r="J248" s="71"/>
    </row>
    <row r="249" spans="2:10" s="52" customFormat="1" ht="15" x14ac:dyDescent="0.25">
      <c r="B249" s="109" t="s">
        <v>2271</v>
      </c>
      <c r="C249" s="104" t="s">
        <v>104</v>
      </c>
      <c r="D249" s="73" t="s">
        <v>1059</v>
      </c>
      <c r="E249" s="67" t="str">
        <f>VLOOKUP(D249,'SSS (Task Order Based)'!$A$3:$D$237,4,FALSE)</f>
        <v>Lot per course</v>
      </c>
      <c r="F249" s="67">
        <v>1</v>
      </c>
      <c r="G249" s="121">
        <f>VLOOKUP(D249,'SSS (Task Order Based)'!$A$3:$G$237,6,FALSE)</f>
        <v>0</v>
      </c>
      <c r="H249" s="120">
        <f t="shared" si="36"/>
        <v>0</v>
      </c>
      <c r="I249" s="68" t="s">
        <v>33</v>
      </c>
      <c r="J249" s="71"/>
    </row>
    <row r="250" spans="2:10" s="52" customFormat="1" ht="15" x14ac:dyDescent="0.25">
      <c r="B250" s="109" t="s">
        <v>2272</v>
      </c>
      <c r="C250" s="104" t="s">
        <v>105</v>
      </c>
      <c r="D250" s="73" t="s">
        <v>1060</v>
      </c>
      <c r="E250" s="67" t="str">
        <f>VLOOKUP(D250,'SSS (Task Order Based)'!$A$3:$D$237,4,FALSE)</f>
        <v>Lot per course</v>
      </c>
      <c r="F250" s="67">
        <v>1</v>
      </c>
      <c r="G250" s="121">
        <f>VLOOKUP(D250,'SSS (Task Order Based)'!$A$3:$G$237,6,FALSE)</f>
        <v>0</v>
      </c>
      <c r="H250" s="120">
        <f t="shared" si="36"/>
        <v>0</v>
      </c>
      <c r="I250" s="68" t="s">
        <v>33</v>
      </c>
      <c r="J250" s="71"/>
    </row>
    <row r="251" spans="2:10" s="52" customFormat="1" ht="15" x14ac:dyDescent="0.25">
      <c r="B251" s="109" t="s">
        <v>2273</v>
      </c>
      <c r="C251" s="104" t="s">
        <v>106</v>
      </c>
      <c r="D251" s="73" t="s">
        <v>1061</v>
      </c>
      <c r="E251" s="67" t="str">
        <f>VLOOKUP(D251,'SSS (Task Order Based)'!$A$3:$D$237,4,FALSE)</f>
        <v>Lot per course</v>
      </c>
      <c r="F251" s="67">
        <v>1</v>
      </c>
      <c r="G251" s="121">
        <f>VLOOKUP(D251,'SSS (Task Order Based)'!$A$3:$G$237,6,FALSE)</f>
        <v>0</v>
      </c>
      <c r="H251" s="120">
        <f t="shared" si="36"/>
        <v>0</v>
      </c>
      <c r="I251" s="68" t="s">
        <v>33</v>
      </c>
      <c r="J251" s="71"/>
    </row>
    <row r="252" spans="2:10" s="52" customFormat="1" ht="15" x14ac:dyDescent="0.25">
      <c r="B252" s="109" t="s">
        <v>2274</v>
      </c>
      <c r="C252" s="104" t="s">
        <v>107</v>
      </c>
      <c r="D252" s="73" t="s">
        <v>1062</v>
      </c>
      <c r="E252" s="67" t="str">
        <f>VLOOKUP(D252,'SSS (Task Order Based)'!$A$3:$D$237,4,FALSE)</f>
        <v>Lot per course</v>
      </c>
      <c r="F252" s="67">
        <v>1</v>
      </c>
      <c r="G252" s="121">
        <f>VLOOKUP(D252,'SSS (Task Order Based)'!$A$3:$G$237,6,FALSE)</f>
        <v>0</v>
      </c>
      <c r="H252" s="120">
        <f t="shared" si="36"/>
        <v>0</v>
      </c>
      <c r="I252" s="68" t="s">
        <v>33</v>
      </c>
      <c r="J252" s="71"/>
    </row>
    <row r="253" spans="2:10" s="52" customFormat="1" ht="15" x14ac:dyDescent="0.25">
      <c r="B253" s="109" t="s">
        <v>2275</v>
      </c>
      <c r="C253" s="104" t="s">
        <v>108</v>
      </c>
      <c r="D253" s="73" t="s">
        <v>1063</v>
      </c>
      <c r="E253" s="67" t="str">
        <f>VLOOKUP(D253,'SSS (Task Order Based)'!$A$3:$D$237,4,FALSE)</f>
        <v>Lot per course</v>
      </c>
      <c r="F253" s="67">
        <v>1</v>
      </c>
      <c r="G253" s="121">
        <f>VLOOKUP(D253,'SSS (Task Order Based)'!$A$3:$G$237,6,FALSE)</f>
        <v>0</v>
      </c>
      <c r="H253" s="120">
        <f t="shared" si="36"/>
        <v>0</v>
      </c>
      <c r="I253" s="68" t="s">
        <v>33</v>
      </c>
      <c r="J253" s="71"/>
    </row>
    <row r="254" spans="2:10" s="52" customFormat="1" ht="15" x14ac:dyDescent="0.25">
      <c r="B254" s="109" t="s">
        <v>2276</v>
      </c>
      <c r="C254" s="104" t="s">
        <v>109</v>
      </c>
      <c r="D254" s="73" t="s">
        <v>1064</v>
      </c>
      <c r="E254" s="67" t="str">
        <f>VLOOKUP(D254,'SSS (Task Order Based)'!$A$3:$D$237,4,FALSE)</f>
        <v>Lot per course</v>
      </c>
      <c r="F254" s="67">
        <v>1</v>
      </c>
      <c r="G254" s="121">
        <f>VLOOKUP(D254,'SSS (Task Order Based)'!$A$3:$G$237,6,FALSE)</f>
        <v>0</v>
      </c>
      <c r="H254" s="120">
        <f t="shared" si="36"/>
        <v>0</v>
      </c>
      <c r="I254" s="68" t="s">
        <v>33</v>
      </c>
      <c r="J254" s="71"/>
    </row>
    <row r="255" spans="2:10" s="52" customFormat="1" ht="15" x14ac:dyDescent="0.25">
      <c r="B255" s="108" t="s">
        <v>2257</v>
      </c>
      <c r="C255" s="65" t="s">
        <v>1018</v>
      </c>
      <c r="D255" s="73" t="s">
        <v>226</v>
      </c>
      <c r="E255" s="67"/>
      <c r="F255" s="67"/>
      <c r="G255" s="121"/>
      <c r="H255" s="120"/>
      <c r="I255" s="68"/>
      <c r="J255" s="71"/>
    </row>
    <row r="256" spans="2:10" s="52" customFormat="1" ht="15" x14ac:dyDescent="0.25">
      <c r="B256" s="109" t="s">
        <v>2277</v>
      </c>
      <c r="C256" s="104" t="s">
        <v>1012</v>
      </c>
      <c r="D256" s="73" t="s">
        <v>227</v>
      </c>
      <c r="E256" s="67" t="str">
        <f>VLOOKUP(D256,'SSS (Task Order Based)'!$A$3:$D$237,4,FALSE)</f>
        <v>per person</v>
      </c>
      <c r="F256" s="67">
        <v>20</v>
      </c>
      <c r="G256" s="121">
        <f>VLOOKUP(D256,'SSS (Task Order Based)'!$A$3:$G$237,6,FALSE)</f>
        <v>0</v>
      </c>
      <c r="H256" s="120">
        <f t="shared" si="36"/>
        <v>0</v>
      </c>
      <c r="I256" s="68" t="s">
        <v>33</v>
      </c>
      <c r="J256" s="71"/>
    </row>
    <row r="257" spans="2:11" s="52" customFormat="1" ht="15" x14ac:dyDescent="0.25">
      <c r="B257" s="109" t="s">
        <v>2278</v>
      </c>
      <c r="C257" s="104" t="s">
        <v>1013</v>
      </c>
      <c r="D257" s="73" t="s">
        <v>228</v>
      </c>
      <c r="E257" s="67" t="str">
        <f>VLOOKUP(D257,'SSS (Task Order Based)'!$A$3:$D$237,4,FALSE)</f>
        <v>per person per day</v>
      </c>
      <c r="F257" s="67">
        <v>100</v>
      </c>
      <c r="G257" s="121">
        <f>VLOOKUP(D257,'SSS (Task Order Based)'!$A$3:$G$237,6,FALSE)</f>
        <v>0</v>
      </c>
      <c r="H257" s="120">
        <f t="shared" si="36"/>
        <v>0</v>
      </c>
      <c r="I257" s="68" t="s">
        <v>33</v>
      </c>
      <c r="J257" s="71"/>
    </row>
    <row r="258" spans="2:11" s="52" customFormat="1" ht="15" x14ac:dyDescent="0.25">
      <c r="B258" s="108" t="s">
        <v>2258</v>
      </c>
      <c r="C258" s="65" t="s">
        <v>113</v>
      </c>
      <c r="D258" s="73" t="s">
        <v>249</v>
      </c>
      <c r="E258" s="73" t="str">
        <f>VLOOKUP(D258,'SSS (Task Order Based)'!$A$3:$D$237,4,FALSE)</f>
        <v>percentage of related activities per Task Order</v>
      </c>
      <c r="F258" s="116">
        <f>VLOOKUP(D258,'SSS (Task Order Based)'!$A$3:$G$237,7,FALSE)</f>
        <v>0</v>
      </c>
      <c r="G258" s="121">
        <f>SUM(H259:H260)</f>
        <v>0</v>
      </c>
      <c r="H258" s="106">
        <f t="shared" ref="H258:H260" si="37">F258*G258</f>
        <v>0</v>
      </c>
      <c r="I258" s="68" t="s">
        <v>33</v>
      </c>
      <c r="J258" s="71"/>
    </row>
    <row r="259" spans="2:11" s="52" customFormat="1" ht="15" x14ac:dyDescent="0.25">
      <c r="B259" s="108" t="s">
        <v>2259</v>
      </c>
      <c r="C259" s="65" t="s">
        <v>1083</v>
      </c>
      <c r="D259" s="73" t="s">
        <v>250</v>
      </c>
      <c r="E259" s="67" t="s">
        <v>1210</v>
      </c>
      <c r="F259" s="67">
        <v>300</v>
      </c>
      <c r="G259" s="117">
        <f>IF(COUNTIF('SSS (Task Order Based)'!$F$125:$F$142,"")=18,0,AVERAGEIF('SSS (Task Order Based)'!$F$125:$F$142,"&gt;0"))</f>
        <v>0</v>
      </c>
      <c r="H259" s="106">
        <f t="shared" si="37"/>
        <v>0</v>
      </c>
      <c r="I259" s="68" t="s">
        <v>33</v>
      </c>
      <c r="J259" s="71"/>
    </row>
    <row r="260" spans="2:11" s="52" customFormat="1" ht="15" x14ac:dyDescent="0.25">
      <c r="B260" s="108" t="s">
        <v>2260</v>
      </c>
      <c r="C260" s="65" t="s">
        <v>1084</v>
      </c>
      <c r="D260" s="73" t="s">
        <v>264</v>
      </c>
      <c r="E260" s="67" t="s">
        <v>1210</v>
      </c>
      <c r="F260" s="67">
        <v>30</v>
      </c>
      <c r="G260" s="117">
        <f>IF(COUNTIF('SSS (Task Order Based)'!$F$144:$F$161,"")=18,0,AVERAGEIF('SSS (Task Order Based)'!$F$144:$F$161,"&gt;0"))</f>
        <v>0</v>
      </c>
      <c r="H260" s="106">
        <f t="shared" si="37"/>
        <v>0</v>
      </c>
      <c r="I260" s="68" t="s">
        <v>33</v>
      </c>
      <c r="J260" s="71"/>
    </row>
    <row r="261" spans="2:11" s="88" customFormat="1" ht="15" customHeight="1" x14ac:dyDescent="0.25">
      <c r="B261" s="114" t="s">
        <v>2213</v>
      </c>
      <c r="C261" s="40"/>
      <c r="D261" s="89"/>
      <c r="E261" s="40"/>
      <c r="F261" s="90"/>
      <c r="G261" s="91"/>
      <c r="H261" s="95">
        <f>SUBTOTAL(9,H215:H260)</f>
        <v>0</v>
      </c>
      <c r="I261" s="40"/>
      <c r="J261" s="92"/>
      <c r="K261" s="52"/>
    </row>
    <row r="262" spans="2:11" s="88" customFormat="1" ht="2.25" customHeight="1" x14ac:dyDescent="0.25">
      <c r="B262" s="114"/>
      <c r="C262" s="40"/>
      <c r="D262" s="89"/>
      <c r="E262" s="92"/>
      <c r="F262" s="40"/>
      <c r="G262" s="90"/>
      <c r="H262" s="91"/>
      <c r="I262" s="95"/>
      <c r="J262" s="40"/>
      <c r="K262" s="52"/>
    </row>
    <row r="263" spans="2:11" s="99" customFormat="1" ht="15" x14ac:dyDescent="0.25">
      <c r="B263" s="111" t="s">
        <v>1780</v>
      </c>
      <c r="C263" s="85" t="s">
        <v>2211</v>
      </c>
      <c r="D263" s="83"/>
      <c r="E263" s="83"/>
      <c r="F263" s="86"/>
      <c r="G263" s="87"/>
      <c r="H263" s="100"/>
      <c r="I263" s="101" t="s">
        <v>27</v>
      </c>
      <c r="J263" s="101" t="s">
        <v>27</v>
      </c>
      <c r="K263" s="52"/>
    </row>
    <row r="264" spans="2:11" s="96" customFormat="1" ht="15" x14ac:dyDescent="0.25">
      <c r="B264" s="108" t="s">
        <v>2016</v>
      </c>
      <c r="C264" s="65" t="s">
        <v>113</v>
      </c>
      <c r="D264" s="73" t="s">
        <v>202</v>
      </c>
      <c r="E264" s="67" t="str">
        <f>VLOOKUP(D264,'SSS (Task Order Based)'!$A$3:$D$237,4,FALSE)</f>
        <v>percentage of related activities per Task Order</v>
      </c>
      <c r="F264" s="116">
        <f>VLOOKUP(D264,'SSS (Task Order Based)'!$A$3:$G$237,7,FALSE)</f>
        <v>0</v>
      </c>
      <c r="G264" s="121">
        <f>SUM(H274:H277)</f>
        <v>0</v>
      </c>
      <c r="H264" s="120">
        <f>F264*G264</f>
        <v>0</v>
      </c>
      <c r="I264" s="68" t="s">
        <v>33</v>
      </c>
      <c r="J264" s="64"/>
      <c r="K264" s="52"/>
    </row>
    <row r="265" spans="2:11" s="52" customFormat="1" ht="15" x14ac:dyDescent="0.25">
      <c r="B265" s="108" t="s">
        <v>2017</v>
      </c>
      <c r="C265" s="65" t="s">
        <v>68</v>
      </c>
      <c r="D265" s="73" t="s">
        <v>203</v>
      </c>
      <c r="E265" s="67"/>
      <c r="F265" s="116"/>
      <c r="G265" s="121"/>
      <c r="H265" s="120"/>
      <c r="I265" s="68"/>
      <c r="J265" s="71"/>
    </row>
    <row r="266" spans="2:11" s="52" customFormat="1" ht="15" x14ac:dyDescent="0.25">
      <c r="B266" s="109" t="s">
        <v>2282</v>
      </c>
      <c r="C266" s="104" t="s">
        <v>46</v>
      </c>
      <c r="D266" s="73" t="s">
        <v>204</v>
      </c>
      <c r="E266" s="67" t="str">
        <f>VLOOKUP(D266,'SSS (Task Order Based)'!$A$3:$D$237,4,FALSE)</f>
        <v>percentage of related activities per Task Order</v>
      </c>
      <c r="F266" s="116">
        <f>VLOOKUP(D266,'SSS (Task Order Based)'!$A$3:$G$237,7,FALSE)</f>
        <v>0</v>
      </c>
      <c r="G266" s="121">
        <f>SUM(H274:H277)</f>
        <v>0</v>
      </c>
      <c r="H266" s="120">
        <f t="shared" ref="H266:H272" si="38">F266*G266</f>
        <v>0</v>
      </c>
      <c r="I266" s="68" t="s">
        <v>33</v>
      </c>
      <c r="J266" s="71"/>
    </row>
    <row r="267" spans="2:11" s="52" customFormat="1" ht="15" x14ac:dyDescent="0.25">
      <c r="B267" s="109" t="s">
        <v>2283</v>
      </c>
      <c r="C267" s="104" t="s">
        <v>47</v>
      </c>
      <c r="D267" s="73" t="s">
        <v>205</v>
      </c>
      <c r="E267" s="67" t="str">
        <f>VLOOKUP(D267,'SSS (Task Order Based)'!$A$3:$D$237,4,FALSE)</f>
        <v>percentage of related activities per Task Order</v>
      </c>
      <c r="F267" s="116">
        <f>VLOOKUP(D267,'SSS (Task Order Based)'!$A$3:$G$237,7,FALSE)</f>
        <v>0</v>
      </c>
      <c r="G267" s="121">
        <f>SUM(H274:H277)</f>
        <v>0</v>
      </c>
      <c r="H267" s="120">
        <f t="shared" si="38"/>
        <v>0</v>
      </c>
      <c r="I267" s="68" t="s">
        <v>33</v>
      </c>
      <c r="J267" s="71"/>
    </row>
    <row r="268" spans="2:11" s="52" customFormat="1" ht="15" x14ac:dyDescent="0.25">
      <c r="B268" s="109" t="s">
        <v>2284</v>
      </c>
      <c r="C268" s="104" t="s">
        <v>48</v>
      </c>
      <c r="D268" s="73" t="s">
        <v>206</v>
      </c>
      <c r="E268" s="67" t="str">
        <f>VLOOKUP(D268,'SSS (Task Order Based)'!$A$3:$D$237,4,FALSE)</f>
        <v>percentage of related activities per Task Order</v>
      </c>
      <c r="F268" s="116">
        <f>VLOOKUP(D268,'SSS (Task Order Based)'!$A$3:$G$237,7,FALSE)</f>
        <v>0</v>
      </c>
      <c r="G268" s="121">
        <f>SUM(H274:H277)</f>
        <v>0</v>
      </c>
      <c r="H268" s="120">
        <f t="shared" si="38"/>
        <v>0</v>
      </c>
      <c r="I268" s="68" t="s">
        <v>33</v>
      </c>
      <c r="J268" s="71"/>
    </row>
    <row r="269" spans="2:11" s="52" customFormat="1" ht="15" x14ac:dyDescent="0.25">
      <c r="B269" s="109" t="s">
        <v>2285</v>
      </c>
      <c r="C269" s="104" t="s">
        <v>49</v>
      </c>
      <c r="D269" s="73" t="s">
        <v>207</v>
      </c>
      <c r="E269" s="67" t="str">
        <f>VLOOKUP(D269,'SSS (Task Order Based)'!$A$3:$D$237,4,FALSE)</f>
        <v>percentage of related activities per Task Order</v>
      </c>
      <c r="F269" s="116">
        <f>VLOOKUP(D269,'SSS (Task Order Based)'!$A$3:$G$237,7,FALSE)</f>
        <v>0</v>
      </c>
      <c r="G269" s="121">
        <f>SUM(H274:H277)</f>
        <v>0</v>
      </c>
      <c r="H269" s="120">
        <f t="shared" si="38"/>
        <v>0</v>
      </c>
      <c r="I269" s="68" t="s">
        <v>33</v>
      </c>
      <c r="J269" s="71"/>
    </row>
    <row r="270" spans="2:11" s="52" customFormat="1" ht="15" x14ac:dyDescent="0.25">
      <c r="B270" s="109" t="s">
        <v>2286</v>
      </c>
      <c r="C270" s="104" t="s">
        <v>51</v>
      </c>
      <c r="D270" s="73" t="s">
        <v>208</v>
      </c>
      <c r="E270" s="67" t="str">
        <f>VLOOKUP(D270,'SSS (Task Order Based)'!$A$3:$D$237,4,FALSE)</f>
        <v>percentage of related activities per Task Order</v>
      </c>
      <c r="F270" s="116">
        <f>VLOOKUP(D270,'SSS (Task Order Based)'!$A$3:$G$237,7,FALSE)</f>
        <v>0</v>
      </c>
      <c r="G270" s="121">
        <f>SUM(H274:H277)</f>
        <v>0</v>
      </c>
      <c r="H270" s="120">
        <f t="shared" si="38"/>
        <v>0</v>
      </c>
      <c r="I270" s="68" t="s">
        <v>33</v>
      </c>
      <c r="J270" s="71"/>
    </row>
    <row r="271" spans="2:11" s="52" customFormat="1" ht="15" x14ac:dyDescent="0.25">
      <c r="B271" s="109" t="s">
        <v>2287</v>
      </c>
      <c r="C271" s="104" t="s">
        <v>50</v>
      </c>
      <c r="D271" s="73" t="s">
        <v>209</v>
      </c>
      <c r="E271" s="67" t="str">
        <f>VLOOKUP(D271,'SSS (Task Order Based)'!$A$3:$D$237,4,FALSE)</f>
        <v>percentage of related activities per Task Order</v>
      </c>
      <c r="F271" s="116">
        <f>VLOOKUP(D271,'SSS (Task Order Based)'!$A$3:$G$237,7,FALSE)</f>
        <v>0</v>
      </c>
      <c r="G271" s="121">
        <f>SUM(H274:H277)</f>
        <v>0</v>
      </c>
      <c r="H271" s="120">
        <f t="shared" si="38"/>
        <v>0</v>
      </c>
      <c r="I271" s="68" t="s">
        <v>33</v>
      </c>
      <c r="J271" s="71"/>
    </row>
    <row r="272" spans="2:11" s="52" customFormat="1" ht="15" x14ac:dyDescent="0.25">
      <c r="B272" s="109" t="s">
        <v>2288</v>
      </c>
      <c r="C272" s="104" t="s">
        <v>52</v>
      </c>
      <c r="D272" s="73" t="s">
        <v>210</v>
      </c>
      <c r="E272" s="67" t="str">
        <f>VLOOKUP(D272,'SSS (Task Order Based)'!$A$3:$D$237,4,FALSE)</f>
        <v>percentage of related activities per Task Order</v>
      </c>
      <c r="F272" s="116">
        <f>VLOOKUP(D272,'SSS (Task Order Based)'!$A$3:$G$237,7,FALSE)</f>
        <v>0</v>
      </c>
      <c r="G272" s="121">
        <f>SUM(H274:H277)</f>
        <v>0</v>
      </c>
      <c r="H272" s="120">
        <f t="shared" si="38"/>
        <v>0</v>
      </c>
      <c r="I272" s="68" t="s">
        <v>33</v>
      </c>
      <c r="J272" s="71"/>
    </row>
    <row r="273" spans="2:10" s="52" customFormat="1" ht="15" x14ac:dyDescent="0.25">
      <c r="B273" s="108" t="s">
        <v>2018</v>
      </c>
      <c r="C273" s="65" t="s">
        <v>1031</v>
      </c>
      <c r="D273" s="73" t="s">
        <v>218</v>
      </c>
      <c r="E273" s="67"/>
      <c r="F273" s="67"/>
      <c r="G273" s="121"/>
      <c r="H273" s="120"/>
      <c r="I273" s="68"/>
      <c r="J273" s="93"/>
    </row>
    <row r="274" spans="2:10" s="52" customFormat="1" ht="15" x14ac:dyDescent="0.25">
      <c r="B274" s="109" t="s">
        <v>2297</v>
      </c>
      <c r="C274" s="104" t="s">
        <v>1030</v>
      </c>
      <c r="D274" s="73" t="s">
        <v>1036</v>
      </c>
      <c r="E274" s="67" t="str">
        <f>VLOOKUP(D274,'SSS (Task Order Based)'!$A$3:$D$237,4,FALSE)</f>
        <v>per SRS requirement</v>
      </c>
      <c r="F274" s="67">
        <v>19</v>
      </c>
      <c r="G274" s="121">
        <f>VLOOKUP(D274,'SSS (Task Order Based)'!$A$3:$G$237,6,FALSE)</f>
        <v>0</v>
      </c>
      <c r="H274" s="120">
        <f>F274*G274</f>
        <v>0</v>
      </c>
      <c r="I274" s="68" t="s">
        <v>33</v>
      </c>
      <c r="J274" s="93"/>
    </row>
    <row r="275" spans="2:10" s="52" customFormat="1" ht="15" x14ac:dyDescent="0.25">
      <c r="B275" s="109" t="s">
        <v>2298</v>
      </c>
      <c r="C275" s="104" t="s">
        <v>1032</v>
      </c>
      <c r="D275" s="73" t="s">
        <v>1037</v>
      </c>
      <c r="E275" s="67" t="str">
        <f>VLOOKUP(D275,'SSS (Task Order Based)'!$A$3:$D$237,4,FALSE)</f>
        <v>per SRS requirement</v>
      </c>
      <c r="F275" s="67">
        <v>97</v>
      </c>
      <c r="G275" s="121">
        <f>VLOOKUP(D275,'SSS (Task Order Based)'!$A$3:$G$237,6,FALSE)</f>
        <v>0</v>
      </c>
      <c r="H275" s="120">
        <f>F275*G275</f>
        <v>0</v>
      </c>
      <c r="I275" s="68" t="s">
        <v>33</v>
      </c>
      <c r="J275" s="93"/>
    </row>
    <row r="276" spans="2:10" s="52" customFormat="1" ht="15" x14ac:dyDescent="0.25">
      <c r="B276" s="109" t="s">
        <v>2299</v>
      </c>
      <c r="C276" s="104" t="s">
        <v>1033</v>
      </c>
      <c r="D276" s="73" t="s">
        <v>1038</v>
      </c>
      <c r="E276" s="67" t="str">
        <f>VLOOKUP(D276,'SSS (Task Order Based)'!$A$3:$D$237,4,FALSE)</f>
        <v>per SRS requirement</v>
      </c>
      <c r="F276" s="67">
        <v>66</v>
      </c>
      <c r="G276" s="121">
        <f>VLOOKUP(D276,'SSS (Task Order Based)'!$A$3:$G$237,6,FALSE)</f>
        <v>0</v>
      </c>
      <c r="H276" s="120">
        <f>F276*G276</f>
        <v>0</v>
      </c>
      <c r="I276" s="68" t="s">
        <v>33</v>
      </c>
      <c r="J276" s="93"/>
    </row>
    <row r="277" spans="2:10" s="52" customFormat="1" ht="15" x14ac:dyDescent="0.25">
      <c r="B277" s="109" t="s">
        <v>2300</v>
      </c>
      <c r="C277" s="104" t="s">
        <v>1034</v>
      </c>
      <c r="D277" s="73" t="s">
        <v>1039</v>
      </c>
      <c r="E277" s="67" t="str">
        <f>VLOOKUP(D277,'SSS (Task Order Based)'!$A$3:$D$237,4,FALSE)</f>
        <v>per SRS requirement</v>
      </c>
      <c r="F277" s="67">
        <v>11</v>
      </c>
      <c r="G277" s="121">
        <f>VLOOKUP(D277,'SSS (Task Order Based)'!$A$3:$G$237,6,FALSE)</f>
        <v>0</v>
      </c>
      <c r="H277" s="120">
        <f>F277*G277</f>
        <v>0</v>
      </c>
      <c r="I277" s="68" t="s">
        <v>33</v>
      </c>
      <c r="J277" s="93"/>
    </row>
    <row r="278" spans="2:10" s="52" customFormat="1" ht="15" x14ac:dyDescent="0.25">
      <c r="B278" s="108" t="s">
        <v>2019</v>
      </c>
      <c r="C278" s="65" t="s">
        <v>44</v>
      </c>
      <c r="D278" s="73" t="s">
        <v>1040</v>
      </c>
      <c r="E278" s="67"/>
      <c r="F278" s="67"/>
      <c r="G278" s="121"/>
      <c r="H278" s="120"/>
      <c r="I278" s="68"/>
      <c r="J278" s="93"/>
    </row>
    <row r="279" spans="2:10" s="52" customFormat="1" ht="15" x14ac:dyDescent="0.25">
      <c r="B279" s="109" t="s">
        <v>2289</v>
      </c>
      <c r="C279" s="104" t="s">
        <v>75</v>
      </c>
      <c r="D279" s="73" t="s">
        <v>1041</v>
      </c>
      <c r="E279" s="67" t="str">
        <f>VLOOKUP(D279,'SSS (Task Order Based)'!$A$3:$D$237,4,FALSE)</f>
        <v>percentage of related activities per Task Order</v>
      </c>
      <c r="F279" s="116">
        <f>VLOOKUP(D279,'SSS (Task Order Based)'!$A$3:$G$237,7,FALSE)</f>
        <v>0</v>
      </c>
      <c r="G279" s="121">
        <f>SUM(H274:H277)</f>
        <v>0</v>
      </c>
      <c r="H279" s="120">
        <f>F279*G279</f>
        <v>0</v>
      </c>
      <c r="I279" s="68" t="s">
        <v>33</v>
      </c>
      <c r="J279" s="93"/>
    </row>
    <row r="280" spans="2:10" s="52" customFormat="1" ht="15" x14ac:dyDescent="0.25">
      <c r="B280" s="109" t="s">
        <v>2290</v>
      </c>
      <c r="C280" s="104" t="s">
        <v>76</v>
      </c>
      <c r="D280" s="73" t="s">
        <v>1042</v>
      </c>
      <c r="E280" s="67" t="str">
        <f>VLOOKUP(D280,'SSS (Task Order Based)'!$A$3:$D$237,4,FALSE)</f>
        <v>percentage of related activities per Task Order</v>
      </c>
      <c r="F280" s="116">
        <f>VLOOKUP(D280,'SSS (Task Order Based)'!$A$3:$G$237,7,FALSE)</f>
        <v>0</v>
      </c>
      <c r="G280" s="121">
        <f>SUM(H274:H277)</f>
        <v>0</v>
      </c>
      <c r="H280" s="120">
        <f>F280*G280</f>
        <v>0</v>
      </c>
      <c r="I280" s="68" t="s">
        <v>33</v>
      </c>
      <c r="J280" s="93"/>
    </row>
    <row r="281" spans="2:10" s="52" customFormat="1" ht="15" x14ac:dyDescent="0.25">
      <c r="B281" s="108" t="s">
        <v>2020</v>
      </c>
      <c r="C281" s="65" t="s">
        <v>36</v>
      </c>
      <c r="D281" s="73" t="s">
        <v>219</v>
      </c>
      <c r="E281" s="67"/>
      <c r="F281" s="67"/>
      <c r="G281" s="121"/>
      <c r="H281" s="120"/>
      <c r="I281" s="68"/>
      <c r="J281" s="93"/>
    </row>
    <row r="282" spans="2:10" s="52" customFormat="1" ht="15" x14ac:dyDescent="0.25">
      <c r="B282" s="109" t="s">
        <v>2291</v>
      </c>
      <c r="C282" s="104" t="s">
        <v>73</v>
      </c>
      <c r="D282" s="73" t="s">
        <v>1028</v>
      </c>
      <c r="E282" s="67" t="str">
        <f>VLOOKUP(D282,'SSS (Task Order Based)'!$A$3:$D$237,4,FALSE)</f>
        <v>percentage of related activities per Task Order</v>
      </c>
      <c r="F282" s="116">
        <f>VLOOKUP(D282,'SSS (Task Order Based)'!$A$3:$G$237,7,FALSE)</f>
        <v>0</v>
      </c>
      <c r="G282" s="121">
        <f>SUM(H274:H277)</f>
        <v>0</v>
      </c>
      <c r="H282" s="120">
        <f>F282*G282</f>
        <v>0</v>
      </c>
      <c r="I282" s="68" t="s">
        <v>33</v>
      </c>
      <c r="J282" s="93"/>
    </row>
    <row r="283" spans="2:10" s="52" customFormat="1" ht="15" x14ac:dyDescent="0.25">
      <c r="B283" s="109" t="s">
        <v>2292</v>
      </c>
      <c r="C283" s="104" t="s">
        <v>74</v>
      </c>
      <c r="D283" s="73" t="s">
        <v>1029</v>
      </c>
      <c r="E283" s="67" t="str">
        <f>VLOOKUP(D283,'SSS (Task Order Based)'!$A$3:$D$237,4,FALSE)</f>
        <v>percentage of related activities per Task Order</v>
      </c>
      <c r="F283" s="116">
        <f>VLOOKUP(D283,'SSS (Task Order Based)'!$A$3:$G$237,7,FALSE)</f>
        <v>0</v>
      </c>
      <c r="G283" s="121">
        <f>SUM(H274:H277)</f>
        <v>0</v>
      </c>
      <c r="H283" s="120">
        <f>F283*G283</f>
        <v>0</v>
      </c>
      <c r="I283" s="68" t="s">
        <v>33</v>
      </c>
      <c r="J283" s="93"/>
    </row>
    <row r="284" spans="2:10" s="52" customFormat="1" ht="15" x14ac:dyDescent="0.25">
      <c r="B284" s="108" t="s">
        <v>2021</v>
      </c>
      <c r="C284" s="65" t="s">
        <v>67</v>
      </c>
      <c r="D284" s="73" t="s">
        <v>1043</v>
      </c>
      <c r="E284" s="67"/>
      <c r="F284" s="67"/>
      <c r="G284" s="121"/>
      <c r="H284" s="120"/>
      <c r="I284" s="68"/>
      <c r="J284" s="93"/>
    </row>
    <row r="285" spans="2:10" s="52" customFormat="1" ht="15" x14ac:dyDescent="0.25">
      <c r="B285" s="109" t="s">
        <v>2293</v>
      </c>
      <c r="C285" s="104" t="s">
        <v>1214</v>
      </c>
      <c r="D285" s="73" t="s">
        <v>1044</v>
      </c>
      <c r="E285" s="67" t="str">
        <f>VLOOKUP(D285,'SSS (Task Order Based)'!$A$3:$D$237,4,FALSE)</f>
        <v>percentage of related activities per Task Order</v>
      </c>
      <c r="F285" s="116">
        <f>VLOOKUP(D285,'SSS (Task Order Based)'!$A$3:$G$237,7,FALSE)</f>
        <v>0</v>
      </c>
      <c r="G285" s="121">
        <f>SUM(H274:H277)</f>
        <v>0</v>
      </c>
      <c r="H285" s="120">
        <f>F285*G285</f>
        <v>0</v>
      </c>
      <c r="I285" s="68" t="s">
        <v>33</v>
      </c>
      <c r="J285" s="93"/>
    </row>
    <row r="286" spans="2:10" s="52" customFormat="1" ht="15" x14ac:dyDescent="0.25">
      <c r="B286" s="109" t="s">
        <v>2294</v>
      </c>
      <c r="C286" s="104" t="s">
        <v>1215</v>
      </c>
      <c r="D286" s="73" t="s">
        <v>1045</v>
      </c>
      <c r="E286" s="67" t="str">
        <f>VLOOKUP(D286,'SSS (Task Order Based)'!$A$3:$D$237,4,FALSE)</f>
        <v>percentage of related activities per Task Order</v>
      </c>
      <c r="F286" s="116">
        <f>VLOOKUP(D286,'SSS (Task Order Based)'!$A$3:$G$237,7,FALSE)</f>
        <v>0</v>
      </c>
      <c r="G286" s="121">
        <f>SUM(H274:H277)</f>
        <v>0</v>
      </c>
      <c r="H286" s="120">
        <f>F286*G286</f>
        <v>0</v>
      </c>
      <c r="I286" s="68" t="s">
        <v>33</v>
      </c>
      <c r="J286" s="93"/>
    </row>
    <row r="287" spans="2:10" s="52" customFormat="1" ht="15" x14ac:dyDescent="0.25">
      <c r="B287" s="108" t="s">
        <v>2022</v>
      </c>
      <c r="C287" s="65" t="s">
        <v>117</v>
      </c>
      <c r="D287" s="73" t="s">
        <v>1046</v>
      </c>
      <c r="E287" s="67"/>
      <c r="F287" s="67"/>
      <c r="G287" s="121"/>
      <c r="H287" s="120"/>
      <c r="I287" s="68"/>
      <c r="J287" s="93"/>
    </row>
    <row r="288" spans="2:10" s="52" customFormat="1" ht="15" x14ac:dyDescent="0.25">
      <c r="B288" s="109" t="s">
        <v>2295</v>
      </c>
      <c r="C288" s="104" t="s">
        <v>86</v>
      </c>
      <c r="D288" s="73" t="s">
        <v>1047</v>
      </c>
      <c r="E288" s="67" t="str">
        <f>VLOOKUP(D288,'SSS (Task Order Based)'!$A$3:$D$237,4,FALSE)</f>
        <v>percentage of related activities per Task Order</v>
      </c>
      <c r="F288" s="116">
        <f>VLOOKUP(D288,'SSS (Task Order Based)'!$A$3:$G$237,7,FALSE)</f>
        <v>0</v>
      </c>
      <c r="G288" s="121">
        <f>SUM(H274:H277)</f>
        <v>0</v>
      </c>
      <c r="H288" s="120">
        <f>F288*G288</f>
        <v>0</v>
      </c>
      <c r="I288" s="68" t="s">
        <v>33</v>
      </c>
      <c r="J288" s="93"/>
    </row>
    <row r="289" spans="2:11" s="52" customFormat="1" ht="15" x14ac:dyDescent="0.25">
      <c r="B289" s="109" t="s">
        <v>2296</v>
      </c>
      <c r="C289" s="104" t="s">
        <v>87</v>
      </c>
      <c r="D289" s="73" t="s">
        <v>1048</v>
      </c>
      <c r="E289" s="67" t="str">
        <f>VLOOKUP(D289,'SSS (Task Order Based)'!$A$3:$D$237,4,FALSE)</f>
        <v>percentage of related activities per Task Order</v>
      </c>
      <c r="F289" s="116">
        <f>VLOOKUP(D289,'SSS (Task Order Based)'!$A$3:$G$237,7,FALSE)</f>
        <v>0</v>
      </c>
      <c r="G289" s="121">
        <f>SUM(H274:H277)</f>
        <v>0</v>
      </c>
      <c r="H289" s="120">
        <f>F289*G289</f>
        <v>0</v>
      </c>
      <c r="I289" s="68" t="s">
        <v>33</v>
      </c>
      <c r="J289" s="71"/>
    </row>
    <row r="290" spans="2:11" s="52" customFormat="1" ht="15" x14ac:dyDescent="0.25">
      <c r="B290" s="108" t="s">
        <v>2279</v>
      </c>
      <c r="C290" s="65" t="s">
        <v>113</v>
      </c>
      <c r="D290" s="73" t="s">
        <v>249</v>
      </c>
      <c r="E290" s="73" t="str">
        <f>VLOOKUP(D290,'SSS (Task Order Based)'!$A$3:$D$237,4,FALSE)</f>
        <v>percentage of related activities per Task Order</v>
      </c>
      <c r="F290" s="116">
        <f>VLOOKUP(D290,'SSS (Task Order Based)'!$A$3:$G$237,7,FALSE)</f>
        <v>0</v>
      </c>
      <c r="G290" s="121">
        <f>SUM(H291:H292)</f>
        <v>0</v>
      </c>
      <c r="H290" s="106">
        <f>F290*G290</f>
        <v>0</v>
      </c>
      <c r="I290" s="68" t="s">
        <v>33</v>
      </c>
      <c r="J290" s="71"/>
    </row>
    <row r="291" spans="2:11" s="52" customFormat="1" ht="15" x14ac:dyDescent="0.25">
      <c r="B291" s="108" t="s">
        <v>2280</v>
      </c>
      <c r="C291" s="65" t="s">
        <v>1083</v>
      </c>
      <c r="D291" s="73" t="s">
        <v>250</v>
      </c>
      <c r="E291" s="67" t="s">
        <v>1210</v>
      </c>
      <c r="F291" s="67">
        <v>150</v>
      </c>
      <c r="G291" s="117">
        <f>IF(COUNTIF('SSS (Task Order Based)'!$F$125:$F$142,"")=18,0,AVERAGEIF('SSS (Task Order Based)'!$F$125:$F$142,"&gt;0"))</f>
        <v>0</v>
      </c>
      <c r="H291" s="106">
        <f>F291*G291</f>
        <v>0</v>
      </c>
      <c r="I291" s="68" t="s">
        <v>33</v>
      </c>
      <c r="J291" s="71"/>
    </row>
    <row r="292" spans="2:11" s="52" customFormat="1" ht="15" x14ac:dyDescent="0.25">
      <c r="B292" s="108" t="s">
        <v>2281</v>
      </c>
      <c r="C292" s="65" t="s">
        <v>1084</v>
      </c>
      <c r="D292" s="73" t="s">
        <v>264</v>
      </c>
      <c r="E292" s="67" t="s">
        <v>1210</v>
      </c>
      <c r="F292" s="67">
        <v>10</v>
      </c>
      <c r="G292" s="117">
        <f>IF(COUNTIF('SSS (Task Order Based)'!$F$144:$F$161,"")=18,0,AVERAGEIF('SSS (Task Order Based)'!$F$144:$F$161,"&gt;0"))</f>
        <v>0</v>
      </c>
      <c r="H292" s="106">
        <f>F292*G292</f>
        <v>0</v>
      </c>
      <c r="I292" s="68" t="s">
        <v>33</v>
      </c>
      <c r="J292" s="71"/>
    </row>
    <row r="293" spans="2:11" s="88" customFormat="1" ht="15" customHeight="1" x14ac:dyDescent="0.25">
      <c r="B293" s="114" t="s">
        <v>2210</v>
      </c>
      <c r="C293" s="40"/>
      <c r="D293" s="89"/>
      <c r="E293" s="40"/>
      <c r="F293" s="90"/>
      <c r="G293" s="91"/>
      <c r="H293" s="95">
        <f>SUBTOTAL(9,H264:H292)</f>
        <v>0</v>
      </c>
      <c r="I293" s="40"/>
      <c r="J293" s="92"/>
      <c r="K293" s="52"/>
    </row>
    <row r="294" spans="2:11" s="88" customFormat="1" ht="2.25" customHeight="1" x14ac:dyDescent="0.25">
      <c r="B294" s="114"/>
      <c r="C294" s="40"/>
      <c r="D294" s="89"/>
      <c r="E294" s="92"/>
      <c r="F294" s="40"/>
      <c r="G294" s="90"/>
      <c r="H294" s="91"/>
      <c r="I294" s="95"/>
      <c r="J294" s="40"/>
      <c r="K294" s="52"/>
    </row>
    <row r="295" spans="2:11" s="99" customFormat="1" ht="15" x14ac:dyDescent="0.25">
      <c r="B295" s="111" t="s">
        <v>2205</v>
      </c>
      <c r="C295" s="85" t="s">
        <v>2206</v>
      </c>
      <c r="D295" s="83"/>
      <c r="E295" s="86"/>
      <c r="F295" s="87"/>
      <c r="G295" s="100"/>
      <c r="H295" s="101" t="s">
        <v>27</v>
      </c>
      <c r="I295" s="101" t="s">
        <v>27</v>
      </c>
      <c r="J295" s="102"/>
      <c r="K295" s="52"/>
    </row>
    <row r="296" spans="2:11" s="52" customFormat="1" ht="15" x14ac:dyDescent="0.25">
      <c r="B296" s="108" t="s">
        <v>2217</v>
      </c>
      <c r="C296" s="65" t="s">
        <v>113</v>
      </c>
      <c r="D296" s="73" t="s">
        <v>230</v>
      </c>
      <c r="E296" s="67" t="str">
        <f>VLOOKUP(D296,'SSS (Task Order Based)'!$A$3:$D$237,4,FALSE)</f>
        <v>percentage of related activities per Task Order</v>
      </c>
      <c r="F296" s="116">
        <f>VLOOKUP(D296,'SSS (Task Order Based)'!$A$3:$G$237,7,FALSE)</f>
        <v>0</v>
      </c>
      <c r="G296" s="121">
        <f>SUM(H299:H326)</f>
        <v>0</v>
      </c>
      <c r="H296" s="106">
        <f>F296*G296</f>
        <v>0</v>
      </c>
      <c r="I296" s="68" t="s">
        <v>33</v>
      </c>
      <c r="J296" s="71"/>
    </row>
    <row r="297" spans="2:11" s="52" customFormat="1" ht="15" x14ac:dyDescent="0.25">
      <c r="B297" s="108" t="s">
        <v>2218</v>
      </c>
      <c r="C297" s="65" t="s">
        <v>1177</v>
      </c>
      <c r="D297" s="73" t="s">
        <v>231</v>
      </c>
      <c r="E297" s="67" t="str">
        <f>VLOOKUP(D297,'SSS (Task Order Based)'!$A$3:$D$237,4,FALSE)</f>
        <v>percentage of related activities per Task Order</v>
      </c>
      <c r="F297" s="116">
        <f>VLOOKUP(D297,'SSS (Task Order Based)'!$A$3:$G$237,7,FALSE)</f>
        <v>0</v>
      </c>
      <c r="G297" s="121">
        <f>SUM(H299:H326)</f>
        <v>0</v>
      </c>
      <c r="H297" s="106">
        <f>F297*G297</f>
        <v>0</v>
      </c>
      <c r="I297" s="68" t="s">
        <v>33</v>
      </c>
      <c r="J297" s="71"/>
    </row>
    <row r="298" spans="2:11" s="52" customFormat="1" ht="15" x14ac:dyDescent="0.25">
      <c r="B298" s="108" t="s">
        <v>2219</v>
      </c>
      <c r="C298" s="65" t="s">
        <v>1021</v>
      </c>
      <c r="D298" s="73" t="s">
        <v>232</v>
      </c>
      <c r="E298" s="67"/>
      <c r="F298" s="67"/>
      <c r="G298" s="121"/>
      <c r="H298" s="120"/>
      <c r="I298" s="68"/>
      <c r="J298" s="71"/>
    </row>
    <row r="299" spans="2:11" s="52" customFormat="1" ht="15" x14ac:dyDescent="0.25">
      <c r="B299" s="109" t="s">
        <v>2220</v>
      </c>
      <c r="C299" s="104" t="s">
        <v>1077</v>
      </c>
      <c r="D299" s="73" t="s">
        <v>234</v>
      </c>
      <c r="E299" s="67" t="str">
        <f>VLOOKUP(D299,'SSS (Task Order Based)'!$A$3:$D$237,4,FALSE)</f>
        <v>Lot per Site</v>
      </c>
      <c r="F299" s="67">
        <v>1</v>
      </c>
      <c r="G299" s="121">
        <f>VLOOKUP(D299,'SSS (Task Order Based)'!$A$3:$G$237,6,FALSE)</f>
        <v>0</v>
      </c>
      <c r="H299" s="106">
        <f>F299*G299</f>
        <v>0</v>
      </c>
      <c r="I299" s="68" t="s">
        <v>33</v>
      </c>
      <c r="J299" s="71"/>
    </row>
    <row r="300" spans="2:11" s="52" customFormat="1" ht="15" x14ac:dyDescent="0.25">
      <c r="B300" s="109" t="s">
        <v>2221</v>
      </c>
      <c r="C300" s="104" t="s">
        <v>1078</v>
      </c>
      <c r="D300" s="73" t="s">
        <v>235</v>
      </c>
      <c r="E300" s="67" t="str">
        <f>VLOOKUP(D300,'SSS (Task Order Based)'!$A$3:$D$237,4,FALSE)</f>
        <v>Lot per Site</v>
      </c>
      <c r="F300" s="67">
        <v>1</v>
      </c>
      <c r="G300" s="121">
        <f>VLOOKUP(D300,'SSS (Task Order Based)'!$A$3:$G$237,6,FALSE)</f>
        <v>0</v>
      </c>
      <c r="H300" s="106">
        <f t="shared" ref="H300:H308" si="39">F300*G300</f>
        <v>0</v>
      </c>
      <c r="I300" s="68" t="s">
        <v>33</v>
      </c>
      <c r="J300" s="71"/>
    </row>
    <row r="301" spans="2:11" s="52" customFormat="1" ht="15" x14ac:dyDescent="0.25">
      <c r="B301" s="109" t="s">
        <v>2222</v>
      </c>
      <c r="C301" s="104" t="s">
        <v>1079</v>
      </c>
      <c r="D301" s="73" t="s">
        <v>1081</v>
      </c>
      <c r="E301" s="67" t="str">
        <f>VLOOKUP(D301,'SSS (Task Order Based)'!$A$3:$D$237,4,FALSE)</f>
        <v>Lot per Site</v>
      </c>
      <c r="F301" s="67">
        <v>1</v>
      </c>
      <c r="G301" s="121">
        <f>VLOOKUP(D301,'SSS (Task Order Based)'!$A$3:$G$237,6,FALSE)</f>
        <v>0</v>
      </c>
      <c r="H301" s="106">
        <f t="shared" si="39"/>
        <v>0</v>
      </c>
      <c r="I301" s="68" t="s">
        <v>33</v>
      </c>
      <c r="J301" s="71"/>
    </row>
    <row r="302" spans="2:11" s="52" customFormat="1" ht="15" x14ac:dyDescent="0.25">
      <c r="B302" s="109" t="s">
        <v>2223</v>
      </c>
      <c r="C302" s="104" t="s">
        <v>1080</v>
      </c>
      <c r="D302" s="73" t="s">
        <v>1082</v>
      </c>
      <c r="E302" s="67" t="str">
        <f>VLOOKUP(D302,'SSS (Task Order Based)'!$A$3:$D$237,4,FALSE)</f>
        <v>Lot per Site</v>
      </c>
      <c r="F302" s="67">
        <v>1</v>
      </c>
      <c r="G302" s="121">
        <f>VLOOKUP(D302,'SSS (Task Order Based)'!$A$3:$G$237,6,FALSE)</f>
        <v>0</v>
      </c>
      <c r="H302" s="106">
        <f t="shared" si="39"/>
        <v>0</v>
      </c>
      <c r="I302" s="68" t="s">
        <v>33</v>
      </c>
      <c r="J302" s="71"/>
    </row>
    <row r="303" spans="2:11" s="52" customFormat="1" ht="15" x14ac:dyDescent="0.25">
      <c r="B303" s="109" t="s">
        <v>2332</v>
      </c>
      <c r="C303" s="104" t="s">
        <v>2305</v>
      </c>
      <c r="D303" s="73" t="s">
        <v>2303</v>
      </c>
      <c r="E303" s="67" t="str">
        <f>VLOOKUP(D303,'SSS (Task Order Based)'!$A$3:$D$237,4,FALSE)</f>
        <v>Lot per Site</v>
      </c>
      <c r="F303" s="67">
        <v>120</v>
      </c>
      <c r="G303" s="121">
        <f>VLOOKUP(D303,'SSS (Task Order Based)'!$A$3:$G$237,6,FALSE)</f>
        <v>0</v>
      </c>
      <c r="H303" s="106">
        <f t="shared" si="39"/>
        <v>0</v>
      </c>
      <c r="I303" s="68" t="s">
        <v>33</v>
      </c>
      <c r="J303" s="71"/>
    </row>
    <row r="304" spans="2:11" s="52" customFormat="1" ht="15" x14ac:dyDescent="0.25">
      <c r="B304" s="109" t="s">
        <v>2333</v>
      </c>
      <c r="C304" s="104" t="s">
        <v>2306</v>
      </c>
      <c r="D304" s="73" t="s">
        <v>2304</v>
      </c>
      <c r="E304" s="67" t="str">
        <f>VLOOKUP(D304,'SSS (Task Order Based)'!$A$3:$D$237,4,FALSE)</f>
        <v>Lot per Site</v>
      </c>
      <c r="F304" s="67">
        <v>30</v>
      </c>
      <c r="G304" s="121">
        <f>VLOOKUP(D304,'SSS (Task Order Based)'!$A$3:$G$237,6,FALSE)</f>
        <v>0</v>
      </c>
      <c r="H304" s="106">
        <f t="shared" si="39"/>
        <v>0</v>
      </c>
      <c r="I304" s="68" t="s">
        <v>33</v>
      </c>
      <c r="J304" s="71"/>
    </row>
    <row r="305" spans="2:10" s="52" customFormat="1" ht="15" x14ac:dyDescent="0.25">
      <c r="B305" s="109" t="s">
        <v>2334</v>
      </c>
      <c r="C305" s="104" t="s">
        <v>2311</v>
      </c>
      <c r="D305" s="73" t="s">
        <v>2307</v>
      </c>
      <c r="E305" s="67" t="str">
        <f>VLOOKUP(D305,'SSS (Task Order Based)'!$A$3:$D$237,4,FALSE)</f>
        <v>Lot per Site</v>
      </c>
      <c r="F305" s="67">
        <v>8</v>
      </c>
      <c r="G305" s="121">
        <f>VLOOKUP(D305,'SSS (Task Order Based)'!$A$3:$G$237,6,FALSE)</f>
        <v>0</v>
      </c>
      <c r="H305" s="106">
        <f t="shared" si="39"/>
        <v>0</v>
      </c>
      <c r="I305" s="68" t="s">
        <v>33</v>
      </c>
      <c r="J305" s="71"/>
    </row>
    <row r="306" spans="2:10" s="52" customFormat="1" ht="15" x14ac:dyDescent="0.25">
      <c r="B306" s="109" t="s">
        <v>2335</v>
      </c>
      <c r="C306" s="104" t="s">
        <v>2312</v>
      </c>
      <c r="D306" s="73" t="s">
        <v>2308</v>
      </c>
      <c r="E306" s="67" t="str">
        <f>VLOOKUP(D306,'SSS (Task Order Based)'!$A$3:$D$237,4,FALSE)</f>
        <v>Lot per Site</v>
      </c>
      <c r="F306" s="67">
        <v>2</v>
      </c>
      <c r="G306" s="121">
        <f>VLOOKUP(D306,'SSS (Task Order Based)'!$A$3:$G$237,6,FALSE)</f>
        <v>0</v>
      </c>
      <c r="H306" s="106">
        <f t="shared" si="39"/>
        <v>0</v>
      </c>
      <c r="I306" s="68" t="s">
        <v>33</v>
      </c>
      <c r="J306" s="71"/>
    </row>
    <row r="307" spans="2:10" s="52" customFormat="1" ht="15" x14ac:dyDescent="0.25">
      <c r="B307" s="109" t="s">
        <v>2336</v>
      </c>
      <c r="C307" s="104" t="s">
        <v>2313</v>
      </c>
      <c r="D307" s="73" t="s">
        <v>2309</v>
      </c>
      <c r="E307" s="67" t="str">
        <f>VLOOKUP(D307,'SSS (Task Order Based)'!$A$3:$D$237,4,FALSE)</f>
        <v>Lot per Site</v>
      </c>
      <c r="F307" s="67">
        <v>8</v>
      </c>
      <c r="G307" s="121">
        <f>VLOOKUP(D307,'SSS (Task Order Based)'!$A$3:$G$237,6,FALSE)</f>
        <v>0</v>
      </c>
      <c r="H307" s="106">
        <f t="shared" si="39"/>
        <v>0</v>
      </c>
      <c r="I307" s="68" t="s">
        <v>33</v>
      </c>
      <c r="J307" s="71"/>
    </row>
    <row r="308" spans="2:10" s="52" customFormat="1" ht="15" x14ac:dyDescent="0.25">
      <c r="B308" s="109" t="s">
        <v>2337</v>
      </c>
      <c r="C308" s="104" t="s">
        <v>2314</v>
      </c>
      <c r="D308" s="73" t="s">
        <v>2310</v>
      </c>
      <c r="E308" s="67" t="str">
        <f>VLOOKUP(D308,'SSS (Task Order Based)'!$A$3:$D$237,4,FALSE)</f>
        <v>Lot per Site</v>
      </c>
      <c r="F308" s="67">
        <v>2</v>
      </c>
      <c r="G308" s="121">
        <f>VLOOKUP(D308,'SSS (Task Order Based)'!$A$3:$G$237,6,FALSE)</f>
        <v>0</v>
      </c>
      <c r="H308" s="106">
        <f t="shared" si="39"/>
        <v>0</v>
      </c>
      <c r="I308" s="68" t="s">
        <v>33</v>
      </c>
      <c r="J308" s="71"/>
    </row>
    <row r="309" spans="2:10" s="52" customFormat="1" ht="15" x14ac:dyDescent="0.25">
      <c r="B309" s="108" t="s">
        <v>2224</v>
      </c>
      <c r="C309" s="65" t="s">
        <v>118</v>
      </c>
      <c r="D309" s="73" t="s">
        <v>236</v>
      </c>
      <c r="E309" s="67"/>
      <c r="F309" s="67"/>
      <c r="G309" s="121"/>
      <c r="H309" s="120"/>
      <c r="I309" s="68"/>
      <c r="J309" s="71"/>
    </row>
    <row r="310" spans="2:10" s="52" customFormat="1" ht="15" x14ac:dyDescent="0.25">
      <c r="B310" s="109" t="s">
        <v>2225</v>
      </c>
      <c r="C310" s="104" t="s">
        <v>1071</v>
      </c>
      <c r="D310" s="73" t="s">
        <v>238</v>
      </c>
      <c r="E310" s="67" t="str">
        <f>VLOOKUP(D310,'SSS (Task Order Based)'!$A$3:$D$237,4,FALSE)</f>
        <v>Per Site</v>
      </c>
      <c r="F310" s="67">
        <v>1</v>
      </c>
      <c r="G310" s="121">
        <f>VLOOKUP(D310,'SSS (Task Order Based)'!$A$3:$G$237,6,FALSE)</f>
        <v>0</v>
      </c>
      <c r="H310" s="106">
        <f t="shared" ref="H310:H323" si="40">F310*G310</f>
        <v>0</v>
      </c>
      <c r="I310" s="68" t="s">
        <v>33</v>
      </c>
      <c r="J310" s="71"/>
    </row>
    <row r="311" spans="2:10" s="52" customFormat="1" ht="15" x14ac:dyDescent="0.25">
      <c r="B311" s="109" t="s">
        <v>2226</v>
      </c>
      <c r="C311" s="104" t="s">
        <v>1072</v>
      </c>
      <c r="D311" s="73" t="s">
        <v>239</v>
      </c>
      <c r="E311" s="67" t="str">
        <f>VLOOKUP(D311,'SSS (Task Order Based)'!$A$3:$D$237,4,FALSE)</f>
        <v>Per Site</v>
      </c>
      <c r="F311" s="67">
        <v>1</v>
      </c>
      <c r="G311" s="121">
        <f>VLOOKUP(D311,'SSS (Task Order Based)'!$A$3:$G$237,6,FALSE)</f>
        <v>0</v>
      </c>
      <c r="H311" s="106">
        <f t="shared" si="40"/>
        <v>0</v>
      </c>
      <c r="I311" s="68" t="s">
        <v>33</v>
      </c>
      <c r="J311" s="71"/>
    </row>
    <row r="312" spans="2:10" s="52" customFormat="1" ht="15" x14ac:dyDescent="0.25">
      <c r="B312" s="109" t="s">
        <v>2227</v>
      </c>
      <c r="C312" s="104" t="s">
        <v>1073</v>
      </c>
      <c r="D312" s="73" t="s">
        <v>240</v>
      </c>
      <c r="E312" s="67" t="str">
        <f>VLOOKUP(D312,'SSS (Task Order Based)'!$A$3:$D$237,4,FALSE)</f>
        <v>Per Site</v>
      </c>
      <c r="F312" s="67">
        <v>1</v>
      </c>
      <c r="G312" s="121">
        <f>VLOOKUP(D312,'SSS (Task Order Based)'!$A$3:$G$237,6,FALSE)</f>
        <v>0</v>
      </c>
      <c r="H312" s="106">
        <f t="shared" si="40"/>
        <v>0</v>
      </c>
      <c r="I312" s="68" t="s">
        <v>33</v>
      </c>
      <c r="J312" s="71"/>
    </row>
    <row r="313" spans="2:10" s="52" customFormat="1" ht="15" x14ac:dyDescent="0.25">
      <c r="B313" s="109" t="s">
        <v>2228</v>
      </c>
      <c r="C313" s="104" t="s">
        <v>1070</v>
      </c>
      <c r="D313" s="73" t="s">
        <v>241</v>
      </c>
      <c r="E313" s="67" t="str">
        <f>VLOOKUP(D313,'SSS (Task Order Based)'!$A$3:$D$237,4,FALSE)</f>
        <v>Per Site</v>
      </c>
      <c r="F313" s="67">
        <v>1</v>
      </c>
      <c r="G313" s="121">
        <f>VLOOKUP(D313,'SSS (Task Order Based)'!$A$3:$G$237,6,FALSE)</f>
        <v>0</v>
      </c>
      <c r="H313" s="106">
        <f t="shared" si="40"/>
        <v>0</v>
      </c>
      <c r="I313" s="68" t="s">
        <v>33</v>
      </c>
      <c r="J313" s="71"/>
    </row>
    <row r="314" spans="2:10" s="52" customFormat="1" ht="15" x14ac:dyDescent="0.25">
      <c r="B314" s="109" t="s">
        <v>2229</v>
      </c>
      <c r="C314" s="104" t="s">
        <v>1176</v>
      </c>
      <c r="D314" s="73" t="s">
        <v>242</v>
      </c>
      <c r="E314" s="67" t="str">
        <f>VLOOKUP(D314,'SSS (Task Order Based)'!$A$3:$D$237,4,FALSE)</f>
        <v>percentage of related activities per Task Order</v>
      </c>
      <c r="F314" s="116">
        <f>VLOOKUP(D314,'SSS (Task Order Based)'!$A$3:$G$237,7,FALSE)</f>
        <v>0</v>
      </c>
      <c r="G314" s="121">
        <f>SUM(H310:H313)+SUM(H320:H322)</f>
        <v>0</v>
      </c>
      <c r="H314" s="106">
        <f t="shared" si="40"/>
        <v>0</v>
      </c>
      <c r="I314" s="68" t="s">
        <v>33</v>
      </c>
      <c r="J314" s="71"/>
    </row>
    <row r="315" spans="2:10" s="52" customFormat="1" ht="15" x14ac:dyDescent="0.25">
      <c r="B315" s="109" t="s">
        <v>2230</v>
      </c>
      <c r="C315" s="104" t="s">
        <v>41</v>
      </c>
      <c r="D315" s="73" t="s">
        <v>243</v>
      </c>
      <c r="E315" s="67" t="str">
        <f>VLOOKUP(D315,'SSS (Task Order Based)'!$A$3:$D$237,4,FALSE)</f>
        <v>percentage of related activities per Task Order</v>
      </c>
      <c r="F315" s="116">
        <f>VLOOKUP(D315,'SSS (Task Order Based)'!$A$3:$G$237,7,FALSE)</f>
        <v>0</v>
      </c>
      <c r="G315" s="121">
        <f>SUM(H310:H313)+SUM(H320:H322)</f>
        <v>0</v>
      </c>
      <c r="H315" s="106">
        <f t="shared" si="40"/>
        <v>0</v>
      </c>
      <c r="I315" s="68" t="s">
        <v>33</v>
      </c>
      <c r="J315" s="71"/>
    </row>
    <row r="316" spans="2:10" s="52" customFormat="1" ht="15" x14ac:dyDescent="0.25">
      <c r="B316" s="109" t="s">
        <v>2231</v>
      </c>
      <c r="C316" s="104" t="s">
        <v>40</v>
      </c>
      <c r="D316" s="73" t="s">
        <v>244</v>
      </c>
      <c r="E316" s="67" t="str">
        <f>VLOOKUP(D316,'SSS (Task Order Based)'!$A$3:$D$237,4,FALSE)</f>
        <v>percentage of related activities per Task Order</v>
      </c>
      <c r="F316" s="116">
        <f>VLOOKUP(D316,'SSS (Task Order Based)'!$A$3:$G$237,7,FALSE)</f>
        <v>0</v>
      </c>
      <c r="G316" s="121">
        <f>SUM(H310:H313)+SUM(H320:H322)</f>
        <v>0</v>
      </c>
      <c r="H316" s="106">
        <f t="shared" si="40"/>
        <v>0</v>
      </c>
      <c r="I316" s="68" t="s">
        <v>33</v>
      </c>
      <c r="J316" s="71"/>
    </row>
    <row r="317" spans="2:10" s="52" customFormat="1" ht="15" x14ac:dyDescent="0.25">
      <c r="B317" s="109" t="s">
        <v>2232</v>
      </c>
      <c r="C317" s="104" t="s">
        <v>36</v>
      </c>
      <c r="D317" s="73" t="s">
        <v>245</v>
      </c>
      <c r="E317" s="67" t="str">
        <f>VLOOKUP(D317,'SSS (Task Order Based)'!$A$3:$D$237,4,FALSE)</f>
        <v>percentage of related activities per Task Order</v>
      </c>
      <c r="F317" s="116">
        <f>VLOOKUP(D317,'SSS (Task Order Based)'!$A$3:$G$237,7,FALSE)</f>
        <v>0</v>
      </c>
      <c r="G317" s="121">
        <f>SUM(H310:H313)+SUM(H320:H322)</f>
        <v>0</v>
      </c>
      <c r="H317" s="106">
        <f t="shared" si="40"/>
        <v>0</v>
      </c>
      <c r="I317" s="68" t="s">
        <v>33</v>
      </c>
      <c r="J317" s="71"/>
    </row>
    <row r="318" spans="2:10" s="52" customFormat="1" ht="15" x14ac:dyDescent="0.25">
      <c r="B318" s="109" t="s">
        <v>2233</v>
      </c>
      <c r="C318" s="104" t="s">
        <v>67</v>
      </c>
      <c r="D318" s="73" t="s">
        <v>1074</v>
      </c>
      <c r="E318" s="67" t="str">
        <f>VLOOKUP(D318,'SSS (Task Order Based)'!$A$3:$D$237,4,FALSE)</f>
        <v>percentage of related activities per Task Order</v>
      </c>
      <c r="F318" s="116">
        <f>VLOOKUP(D318,'SSS (Task Order Based)'!$A$3:$G$237,7,FALSE)</f>
        <v>0</v>
      </c>
      <c r="G318" s="121">
        <f>SUM(H310:H313)+SUM(H320:H322)</f>
        <v>0</v>
      </c>
      <c r="H318" s="106">
        <f t="shared" si="40"/>
        <v>0</v>
      </c>
      <c r="I318" s="68" t="s">
        <v>33</v>
      </c>
      <c r="J318" s="71"/>
    </row>
    <row r="319" spans="2:10" s="52" customFormat="1" ht="15" x14ac:dyDescent="0.25">
      <c r="B319" s="109" t="s">
        <v>2234</v>
      </c>
      <c r="C319" s="104" t="s">
        <v>117</v>
      </c>
      <c r="D319" s="73" t="s">
        <v>1075</v>
      </c>
      <c r="E319" s="67" t="str">
        <f>VLOOKUP(D319,'SSS (Task Order Based)'!$A$3:$D$237,4,FALSE)</f>
        <v>percentage of related activities per Task Order</v>
      </c>
      <c r="F319" s="116">
        <f>VLOOKUP(D319,'SSS (Task Order Based)'!$A$3:$G$237,7,FALSE)</f>
        <v>0</v>
      </c>
      <c r="G319" s="121">
        <f>SUM(H310:H313)+SUM(H320:H322)</f>
        <v>0</v>
      </c>
      <c r="H319" s="106">
        <f t="shared" si="40"/>
        <v>0</v>
      </c>
      <c r="I319" s="68" t="s">
        <v>33</v>
      </c>
      <c r="J319" s="71"/>
    </row>
    <row r="320" spans="2:10" s="52" customFormat="1" ht="15" x14ac:dyDescent="0.25">
      <c r="B320" s="109" t="s">
        <v>2235</v>
      </c>
      <c r="C320" s="104" t="s">
        <v>2331</v>
      </c>
      <c r="D320" s="73" t="s">
        <v>2318</v>
      </c>
      <c r="E320" s="67" t="str">
        <f>VLOOKUP(D320,'SSS (Task Order Based)'!$A$3:$D$237,4,FALSE)</f>
        <v>Per Site</v>
      </c>
      <c r="F320" s="67">
        <v>10</v>
      </c>
      <c r="G320" s="121">
        <f>VLOOKUP(D320,'SSS (Task Order Based)'!$A$3:$G$237,6,FALSE)</f>
        <v>0</v>
      </c>
      <c r="H320" s="106">
        <f t="shared" ref="H320:H322" si="41">F320*G320</f>
        <v>0</v>
      </c>
      <c r="I320" s="68" t="s">
        <v>33</v>
      </c>
      <c r="J320" s="71"/>
    </row>
    <row r="321" spans="2:10" s="52" customFormat="1" ht="15" x14ac:dyDescent="0.25">
      <c r="B321" s="109" t="s">
        <v>2338</v>
      </c>
      <c r="C321" s="104" t="s">
        <v>2322</v>
      </c>
      <c r="D321" s="73" t="s">
        <v>2319</v>
      </c>
      <c r="E321" s="67" t="str">
        <f>VLOOKUP(D321,'SSS (Task Order Based)'!$A$3:$D$237,4,FALSE)</f>
        <v>Per Site</v>
      </c>
      <c r="F321" s="67">
        <v>7</v>
      </c>
      <c r="G321" s="121">
        <f>VLOOKUP(D321,'SSS (Task Order Based)'!$A$3:$G$237,6,FALSE)</f>
        <v>0</v>
      </c>
      <c r="H321" s="106">
        <f t="shared" si="41"/>
        <v>0</v>
      </c>
      <c r="I321" s="68" t="s">
        <v>33</v>
      </c>
      <c r="J321" s="71"/>
    </row>
    <row r="322" spans="2:10" s="52" customFormat="1" ht="15" x14ac:dyDescent="0.25">
      <c r="B322" s="109" t="s">
        <v>2339</v>
      </c>
      <c r="C322" s="104" t="s">
        <v>2323</v>
      </c>
      <c r="D322" s="73" t="s">
        <v>2320</v>
      </c>
      <c r="E322" s="67" t="str">
        <f>VLOOKUP(D322,'SSS (Task Order Based)'!$A$3:$D$237,4,FALSE)</f>
        <v>Per Site</v>
      </c>
      <c r="F322" s="67">
        <v>13</v>
      </c>
      <c r="G322" s="121">
        <f>VLOOKUP(D322,'SSS (Task Order Based)'!$A$3:$G$237,6,FALSE)</f>
        <v>0</v>
      </c>
      <c r="H322" s="106">
        <f t="shared" si="41"/>
        <v>0</v>
      </c>
      <c r="I322" s="68" t="s">
        <v>33</v>
      </c>
      <c r="J322" s="71"/>
    </row>
    <row r="323" spans="2:10" s="52" customFormat="1" ht="15" x14ac:dyDescent="0.25">
      <c r="B323" s="109" t="s">
        <v>2340</v>
      </c>
      <c r="C323" s="104" t="s">
        <v>111</v>
      </c>
      <c r="D323" s="73" t="s">
        <v>246</v>
      </c>
      <c r="E323" s="67" t="str">
        <f>VLOOKUP(D323,'SSS (Task Order Based)'!$A$3:$D$237,4,FALSE)</f>
        <v>Per Site</v>
      </c>
      <c r="F323" s="67">
        <v>4</v>
      </c>
      <c r="G323" s="121">
        <f>VLOOKUP(D323,'SSS (Task Order Based)'!$A$3:$G$237,6,FALSE)</f>
        <v>0</v>
      </c>
      <c r="H323" s="106">
        <f t="shared" si="40"/>
        <v>0</v>
      </c>
      <c r="I323" s="68" t="s">
        <v>33</v>
      </c>
      <c r="J323" s="71"/>
    </row>
    <row r="324" spans="2:10" s="52" customFormat="1" ht="15" x14ac:dyDescent="0.25">
      <c r="B324" s="108" t="s">
        <v>2236</v>
      </c>
      <c r="C324" s="65" t="s">
        <v>1023</v>
      </c>
      <c r="D324" s="73" t="s">
        <v>247</v>
      </c>
      <c r="E324" s="67"/>
      <c r="F324" s="67"/>
      <c r="G324" s="121"/>
      <c r="H324" s="120"/>
      <c r="I324" s="68"/>
      <c r="J324" s="71"/>
    </row>
    <row r="325" spans="2:10" s="52" customFormat="1" ht="15" x14ac:dyDescent="0.25">
      <c r="B325" s="109" t="s">
        <v>2237</v>
      </c>
      <c r="C325" s="104" t="s">
        <v>1024</v>
      </c>
      <c r="D325" s="73" t="s">
        <v>1026</v>
      </c>
      <c r="E325" s="67" t="str">
        <f>VLOOKUP(D325,'SSS (Task Order Based)'!$A$3:$D$237,4,FALSE)</f>
        <v>per course</v>
      </c>
      <c r="F325" s="67">
        <v>1</v>
      </c>
      <c r="G325" s="121">
        <f>VLOOKUP(D325,'SSS (Task Order Based)'!$A$3:$G$237,6,FALSE)</f>
        <v>0</v>
      </c>
      <c r="H325" s="106">
        <f>F325*G325</f>
        <v>0</v>
      </c>
      <c r="I325" s="68" t="s">
        <v>33</v>
      </c>
      <c r="J325" s="71"/>
    </row>
    <row r="326" spans="2:10" s="52" customFormat="1" ht="15" x14ac:dyDescent="0.25">
      <c r="B326" s="109" t="s">
        <v>2238</v>
      </c>
      <c r="C326" s="104" t="s">
        <v>1025</v>
      </c>
      <c r="D326" s="73" t="s">
        <v>1027</v>
      </c>
      <c r="E326" s="67" t="str">
        <f>VLOOKUP(D326,'SSS (Task Order Based)'!$A$3:$D$237,4,FALSE)</f>
        <v>per course</v>
      </c>
      <c r="F326" s="67">
        <v>1</v>
      </c>
      <c r="G326" s="121">
        <f>VLOOKUP(D326,'SSS (Task Order Based)'!$A$3:$G$237,6,FALSE)</f>
        <v>0</v>
      </c>
      <c r="H326" s="106">
        <f>F326*G326</f>
        <v>0</v>
      </c>
      <c r="I326" s="68" t="s">
        <v>33</v>
      </c>
      <c r="J326" s="71"/>
    </row>
    <row r="327" spans="2:10" s="88" customFormat="1" ht="15" customHeight="1" x14ac:dyDescent="0.25">
      <c r="B327" s="114" t="s">
        <v>2207</v>
      </c>
      <c r="C327" s="40"/>
      <c r="D327" s="89"/>
      <c r="E327" s="40"/>
      <c r="F327" s="90"/>
      <c r="G327" s="91"/>
      <c r="H327" s="95">
        <f>SUBTOTAL(9,H296:H326)</f>
        <v>0</v>
      </c>
      <c r="I327" s="40"/>
      <c r="J327" s="92"/>
    </row>
    <row r="328" spans="2:10" s="88" customFormat="1" ht="2.25" customHeight="1" x14ac:dyDescent="0.25">
      <c r="B328" s="114"/>
      <c r="C328" s="40"/>
      <c r="D328" s="89"/>
      <c r="E328" s="40"/>
      <c r="F328" s="90"/>
      <c r="G328" s="91"/>
      <c r="H328" s="95"/>
      <c r="I328" s="40"/>
      <c r="J328" s="92"/>
    </row>
    <row r="329" spans="2:10" s="99" customFormat="1" ht="15" x14ac:dyDescent="0.25">
      <c r="B329" s="111" t="s">
        <v>2208</v>
      </c>
      <c r="C329" s="85" t="s">
        <v>2214</v>
      </c>
      <c r="D329" s="83"/>
      <c r="E329" s="86"/>
      <c r="F329" s="87"/>
      <c r="G329" s="100"/>
      <c r="H329" s="101" t="s">
        <v>27</v>
      </c>
      <c r="I329" s="101" t="s">
        <v>27</v>
      </c>
      <c r="J329" s="102"/>
    </row>
    <row r="330" spans="2:10" s="52" customFormat="1" ht="15" x14ac:dyDescent="0.25">
      <c r="B330" s="108" t="s">
        <v>2239</v>
      </c>
      <c r="C330" s="65" t="s">
        <v>113</v>
      </c>
      <c r="D330" s="73" t="s">
        <v>249</v>
      </c>
      <c r="E330" s="73" t="str">
        <f>VLOOKUP(D330,'SSS (Task Order Based)'!$A$3:$D$237,4,FALSE)</f>
        <v>percentage of related activities per Task Order</v>
      </c>
      <c r="F330" s="116">
        <f>VLOOKUP(D330,'SSS (Task Order Based)'!$A$3:$G$237,7,FALSE)</f>
        <v>0</v>
      </c>
      <c r="G330" s="121">
        <f>SUM(H331:H336)</f>
        <v>0</v>
      </c>
      <c r="H330" s="106">
        <f>F330*G330</f>
        <v>0</v>
      </c>
      <c r="I330" s="68" t="s">
        <v>33</v>
      </c>
      <c r="J330" s="71"/>
    </row>
    <row r="331" spans="2:10" s="52" customFormat="1" ht="15" x14ac:dyDescent="0.25">
      <c r="B331" s="108" t="s">
        <v>2240</v>
      </c>
      <c r="C331" s="65" t="s">
        <v>1083</v>
      </c>
      <c r="D331" s="73" t="s">
        <v>250</v>
      </c>
      <c r="E331" s="67" t="s">
        <v>1210</v>
      </c>
      <c r="F331" s="67">
        <v>300</v>
      </c>
      <c r="G331" s="117">
        <f>IF(COUNTIF('SSS (Task Order Based)'!$F$125:$F$142,"")=18,0,AVERAGEIF('SSS (Task Order Based)'!$F$125:$F$142,"&gt;0"))</f>
        <v>0</v>
      </c>
      <c r="H331" s="106">
        <f t="shared" ref="H331:H336" si="42">F331*G331</f>
        <v>0</v>
      </c>
      <c r="I331" s="68" t="s">
        <v>33</v>
      </c>
      <c r="J331" s="71"/>
    </row>
    <row r="332" spans="2:10" s="52" customFormat="1" ht="15" x14ac:dyDescent="0.25">
      <c r="B332" s="108" t="s">
        <v>2241</v>
      </c>
      <c r="C332" s="65" t="s">
        <v>1084</v>
      </c>
      <c r="D332" s="73" t="s">
        <v>264</v>
      </c>
      <c r="E332" s="67" t="s">
        <v>1210</v>
      </c>
      <c r="F332" s="67">
        <v>20</v>
      </c>
      <c r="G332" s="117">
        <f>IF(COUNTIF('SSS (Task Order Based)'!$F$144:$F$161,"")=18,0,AVERAGEIF('SSS (Task Order Based)'!$F$144:$F$161,"&gt;0"))</f>
        <v>0</v>
      </c>
      <c r="H332" s="106">
        <f t="shared" si="42"/>
        <v>0</v>
      </c>
      <c r="I332" s="68" t="s">
        <v>33</v>
      </c>
      <c r="J332" s="71"/>
    </row>
    <row r="333" spans="2:10" s="52" customFormat="1" ht="15" x14ac:dyDescent="0.25">
      <c r="B333" s="108" t="s">
        <v>2242</v>
      </c>
      <c r="C333" s="65" t="s">
        <v>1085</v>
      </c>
      <c r="D333" s="73" t="s">
        <v>1099</v>
      </c>
      <c r="E333" s="67" t="s">
        <v>1210</v>
      </c>
      <c r="F333" s="67">
        <v>50</v>
      </c>
      <c r="G333" s="117">
        <f>IF(COUNTIF('SSS (Task Order Based)'!$F$163:$F$180,"")=18,0,AVERAGEIF('SSS (Task Order Based)'!$F$163:$F$180,"&gt;0"))</f>
        <v>0</v>
      </c>
      <c r="H333" s="106">
        <f t="shared" si="42"/>
        <v>0</v>
      </c>
      <c r="I333" s="68" t="s">
        <v>33</v>
      </c>
      <c r="J333" s="71"/>
    </row>
    <row r="334" spans="2:10" s="52" customFormat="1" ht="15" x14ac:dyDescent="0.25">
      <c r="B334" s="108" t="s">
        <v>2243</v>
      </c>
      <c r="C334" s="65" t="s">
        <v>1086</v>
      </c>
      <c r="D334" s="73" t="s">
        <v>1118</v>
      </c>
      <c r="E334" s="67" t="s">
        <v>1210</v>
      </c>
      <c r="F334" s="67">
        <v>5</v>
      </c>
      <c r="G334" s="117">
        <f>IF(COUNTIF('SSS (Task Order Based)'!$F$182:$F$199,"")=18,0,AVERAGEIF('SSS (Task Order Based)'!$F$182:$F$199,"&gt;0"))</f>
        <v>0</v>
      </c>
      <c r="H334" s="106">
        <f t="shared" si="42"/>
        <v>0</v>
      </c>
      <c r="I334" s="68" t="s">
        <v>33</v>
      </c>
      <c r="J334" s="71"/>
    </row>
    <row r="335" spans="2:10" s="52" customFormat="1" ht="15" x14ac:dyDescent="0.25">
      <c r="B335" s="108" t="s">
        <v>2244</v>
      </c>
      <c r="C335" s="65" t="s">
        <v>1087</v>
      </c>
      <c r="D335" s="73" t="s">
        <v>1137</v>
      </c>
      <c r="E335" s="67" t="s">
        <v>1210</v>
      </c>
      <c r="F335" s="67">
        <v>50</v>
      </c>
      <c r="G335" s="117">
        <f>IF(COUNTIF('SSS (Task Order Based)'!$F$201:$F$218,"")=18,0,AVERAGEIF('SSS (Task Order Based)'!$F$201:$F$218,"&gt;0"))</f>
        <v>0</v>
      </c>
      <c r="H335" s="106">
        <f t="shared" si="42"/>
        <v>0</v>
      </c>
      <c r="I335" s="68" t="s">
        <v>33</v>
      </c>
      <c r="J335" s="71"/>
    </row>
    <row r="336" spans="2:10" s="52" customFormat="1" ht="15" x14ac:dyDescent="0.25">
      <c r="B336" s="108" t="s">
        <v>2245</v>
      </c>
      <c r="C336" s="65" t="s">
        <v>1088</v>
      </c>
      <c r="D336" s="73" t="s">
        <v>1156</v>
      </c>
      <c r="E336" s="67" t="s">
        <v>1210</v>
      </c>
      <c r="F336" s="67">
        <v>5</v>
      </c>
      <c r="G336" s="117">
        <f>IF(COUNTIF('SSS (Task Order Based)'!$F$220:$F$237,"")=18,0,AVERAGEIF('SSS (Task Order Based)'!$F$220:$F$237,"&gt;0"))</f>
        <v>0</v>
      </c>
      <c r="H336" s="106">
        <f t="shared" si="42"/>
        <v>0</v>
      </c>
      <c r="I336" s="68" t="s">
        <v>33</v>
      </c>
      <c r="J336" s="71"/>
    </row>
    <row r="337" spans="2:10" s="88" customFormat="1" ht="15" customHeight="1" x14ac:dyDescent="0.25">
      <c r="B337" s="114" t="s">
        <v>2215</v>
      </c>
      <c r="C337" s="40"/>
      <c r="D337" s="89"/>
      <c r="E337" s="40"/>
      <c r="F337" s="90"/>
      <c r="G337" s="91"/>
      <c r="H337" s="95">
        <f>SUBTOTAL(9,H330:H336)</f>
        <v>0</v>
      </c>
      <c r="I337" s="40"/>
      <c r="J337" s="92"/>
    </row>
  </sheetData>
  <dataValidations count="1">
    <dataValidation type="list" allowBlank="1" showInputMessage="1" showErrorMessage="1" sqref="I6:I67 I71:I124 I128:I162 I166:I211 I264:I292 I330:I336 I215:I260 I296:I326">
      <formula1>"Investment, O&amp;M"</formula1>
    </dataValidation>
  </dataValidations>
  <pageMargins left="0.70866141732283472" right="0.70866141732283472" top="0.74803149606299213" bottom="0.74803149606299213" header="0.31496062992125984" footer="0.31496062992125984"/>
  <pageSetup paperSize="9" scale="47" fitToHeight="15" orientation="landscape" verticalDpi="1200" r:id="rId1"/>
  <headerFooter>
    <oddHeader>&amp;CNATO UNCLASSIFIED&amp;RCO-14252-NNMS</oddHeader>
    <oddFooter>&amp;CNATO UNCLASSIFIED&amp;RCO-14252-NNMS</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outlinePr summaryBelow="0" summaryRight="0"/>
  </sheetPr>
  <dimension ref="A1:K237"/>
  <sheetViews>
    <sheetView zoomScale="80" zoomScaleNormal="80" workbookViewId="0">
      <pane xSplit="2" ySplit="1" topLeftCell="C38" activePane="bottomRight" state="frozen"/>
      <selection activeCell="C1" sqref="C1"/>
      <selection pane="topRight" activeCell="E1" sqref="E1"/>
      <selection pane="bottomLeft" activeCell="C2" sqref="C2"/>
      <selection pane="bottomRight" activeCell="F46" sqref="F46"/>
    </sheetView>
  </sheetViews>
  <sheetFormatPr defaultColWidth="9.140625" defaultRowHeight="15" outlineLevelRow="2" x14ac:dyDescent="0.25"/>
  <cols>
    <col min="1" max="1" width="19.85546875" style="49" customWidth="1"/>
    <col min="2" max="2" width="91.85546875" style="48" customWidth="1"/>
    <col min="3" max="3" width="21.5703125" style="32" customWidth="1"/>
    <col min="4" max="4" width="25.5703125" style="32" bestFit="1" customWidth="1"/>
    <col min="5" max="5" width="12.85546875" style="32" hidden="1" customWidth="1"/>
    <col min="6" max="6" width="20" style="32" customWidth="1"/>
    <col min="7" max="7" width="28.28515625" style="48" bestFit="1" customWidth="1"/>
    <col min="8" max="8" width="20.42578125" style="48" bestFit="1" customWidth="1"/>
    <col min="9" max="9" width="67.42578125" style="32" bestFit="1" customWidth="1"/>
    <col min="10" max="10" width="42.42578125" style="32" customWidth="1"/>
    <col min="11" max="11" width="69.28515625" style="48" customWidth="1"/>
    <col min="12" max="16384" width="9.140625" style="48"/>
  </cols>
  <sheetData>
    <row r="1" spans="1:11" s="51" customFormat="1" ht="68.25" customHeight="1" x14ac:dyDescent="0.25">
      <c r="A1" s="53" t="s">
        <v>35</v>
      </c>
      <c r="B1" s="53" t="s">
        <v>25</v>
      </c>
      <c r="C1" s="54" t="s">
        <v>175</v>
      </c>
      <c r="D1" s="54" t="s">
        <v>2</v>
      </c>
      <c r="E1" s="54" t="s">
        <v>2174</v>
      </c>
      <c r="F1" s="54" t="s">
        <v>278</v>
      </c>
      <c r="G1" s="54" t="s">
        <v>279</v>
      </c>
      <c r="H1" s="54" t="s">
        <v>280</v>
      </c>
      <c r="I1" s="53" t="s">
        <v>176</v>
      </c>
      <c r="J1" s="53" t="s">
        <v>177</v>
      </c>
      <c r="K1" s="53" t="s">
        <v>178</v>
      </c>
    </row>
    <row r="2" spans="1:11" s="51" customFormat="1" ht="21" x14ac:dyDescent="0.25">
      <c r="A2" s="55" t="s">
        <v>179</v>
      </c>
      <c r="B2" s="56" t="s">
        <v>45</v>
      </c>
      <c r="C2" s="57"/>
      <c r="D2" s="58"/>
      <c r="E2" s="58"/>
      <c r="F2" s="58"/>
      <c r="G2" s="59"/>
      <c r="H2" s="59"/>
      <c r="I2" s="58"/>
      <c r="J2" s="58"/>
      <c r="K2" s="59"/>
    </row>
    <row r="3" spans="1:11" s="52" customFormat="1" x14ac:dyDescent="0.25">
      <c r="A3" s="60" t="s">
        <v>181</v>
      </c>
      <c r="B3" s="61" t="s">
        <v>113</v>
      </c>
      <c r="C3" s="62" t="s">
        <v>84</v>
      </c>
      <c r="D3" s="62" t="s">
        <v>1277</v>
      </c>
      <c r="E3" s="67"/>
      <c r="F3" s="118"/>
      <c r="G3" s="62"/>
      <c r="H3" s="63"/>
      <c r="I3" s="70" t="s">
        <v>1225</v>
      </c>
      <c r="J3" s="62" t="s">
        <v>1255</v>
      </c>
      <c r="K3" s="71" t="s">
        <v>1264</v>
      </c>
    </row>
    <row r="4" spans="1:11" s="52" customFormat="1" x14ac:dyDescent="0.25">
      <c r="A4" s="60" t="s">
        <v>180</v>
      </c>
      <c r="B4" s="61" t="s">
        <v>93</v>
      </c>
      <c r="C4" s="62"/>
      <c r="D4" s="62"/>
      <c r="E4" s="67"/>
      <c r="F4" s="62"/>
      <c r="G4" s="63"/>
      <c r="H4" s="63"/>
      <c r="I4" s="70" t="s">
        <v>1226</v>
      </c>
      <c r="J4" s="62" t="s">
        <v>1265</v>
      </c>
      <c r="K4" s="64"/>
    </row>
    <row r="5" spans="1:11" s="52" customFormat="1" ht="45" outlineLevel="1" x14ac:dyDescent="0.25">
      <c r="A5" s="65" t="s">
        <v>182</v>
      </c>
      <c r="B5" s="65" t="s">
        <v>77</v>
      </c>
      <c r="C5" s="62" t="s">
        <v>84</v>
      </c>
      <c r="D5" s="62" t="s">
        <v>1277</v>
      </c>
      <c r="E5" s="67"/>
      <c r="F5" s="118"/>
      <c r="G5" s="63"/>
      <c r="H5" s="63"/>
      <c r="I5" s="62" t="s">
        <v>1227</v>
      </c>
      <c r="J5" s="62" t="s">
        <v>1265</v>
      </c>
      <c r="K5" s="64" t="s">
        <v>1266</v>
      </c>
    </row>
    <row r="6" spans="1:11" s="52" customFormat="1" ht="45" outlineLevel="1" x14ac:dyDescent="0.25">
      <c r="A6" s="65" t="s">
        <v>183</v>
      </c>
      <c r="B6" s="65" t="s">
        <v>78</v>
      </c>
      <c r="C6" s="62" t="s">
        <v>84</v>
      </c>
      <c r="D6" s="62" t="s">
        <v>1277</v>
      </c>
      <c r="E6" s="67"/>
      <c r="F6" s="118"/>
      <c r="G6" s="63"/>
      <c r="H6" s="63"/>
      <c r="I6" s="62" t="s">
        <v>1227</v>
      </c>
      <c r="J6" s="62" t="s">
        <v>1265</v>
      </c>
      <c r="K6" s="64" t="s">
        <v>1266</v>
      </c>
    </row>
    <row r="7" spans="1:11" s="52" customFormat="1" ht="45" outlineLevel="1" x14ac:dyDescent="0.25">
      <c r="A7" s="65" t="s">
        <v>184</v>
      </c>
      <c r="B7" s="66" t="s">
        <v>79</v>
      </c>
      <c r="C7" s="62" t="s">
        <v>84</v>
      </c>
      <c r="D7" s="62" t="s">
        <v>1277</v>
      </c>
      <c r="E7" s="67"/>
      <c r="F7" s="118"/>
      <c r="G7" s="63"/>
      <c r="H7" s="63"/>
      <c r="I7" s="62" t="s">
        <v>1227</v>
      </c>
      <c r="J7" s="62" t="s">
        <v>1265</v>
      </c>
      <c r="K7" s="64" t="s">
        <v>1266</v>
      </c>
    </row>
    <row r="8" spans="1:11" s="52" customFormat="1" ht="45" outlineLevel="1" x14ac:dyDescent="0.25">
      <c r="A8" s="65" t="s">
        <v>185</v>
      </c>
      <c r="B8" s="65" t="s">
        <v>80</v>
      </c>
      <c r="C8" s="62" t="s">
        <v>84</v>
      </c>
      <c r="D8" s="62" t="s">
        <v>1277</v>
      </c>
      <c r="E8" s="67"/>
      <c r="F8" s="118"/>
      <c r="G8" s="63"/>
      <c r="H8" s="63"/>
      <c r="I8" s="62" t="s">
        <v>1227</v>
      </c>
      <c r="J8" s="62" t="s">
        <v>1265</v>
      </c>
      <c r="K8" s="64" t="s">
        <v>1266</v>
      </c>
    </row>
    <row r="9" spans="1:11" s="52" customFormat="1" ht="45" outlineLevel="1" x14ac:dyDescent="0.25">
      <c r="A9" s="65" t="s">
        <v>186</v>
      </c>
      <c r="B9" s="65" t="s">
        <v>81</v>
      </c>
      <c r="C9" s="62" t="s">
        <v>84</v>
      </c>
      <c r="D9" s="62" t="s">
        <v>1277</v>
      </c>
      <c r="E9" s="67"/>
      <c r="F9" s="118"/>
      <c r="G9" s="63"/>
      <c r="H9" s="63"/>
      <c r="I9" s="62" t="s">
        <v>1228</v>
      </c>
      <c r="J9" s="62" t="s">
        <v>1265</v>
      </c>
      <c r="K9" s="64" t="s">
        <v>1266</v>
      </c>
    </row>
    <row r="10" spans="1:11" s="52" customFormat="1" ht="45" outlineLevel="1" x14ac:dyDescent="0.25">
      <c r="A10" s="65" t="s">
        <v>187</v>
      </c>
      <c r="B10" s="65" t="s">
        <v>82</v>
      </c>
      <c r="C10" s="62" t="s">
        <v>84</v>
      </c>
      <c r="D10" s="62" t="s">
        <v>1277</v>
      </c>
      <c r="E10" s="67"/>
      <c r="F10" s="118"/>
      <c r="G10" s="63"/>
      <c r="H10" s="63"/>
      <c r="I10" s="62" t="s">
        <v>1229</v>
      </c>
      <c r="J10" s="62" t="s">
        <v>1265</v>
      </c>
      <c r="K10" s="64" t="s">
        <v>1266</v>
      </c>
    </row>
    <row r="11" spans="1:11" s="52" customFormat="1" ht="45" outlineLevel="1" x14ac:dyDescent="0.25">
      <c r="A11" s="65" t="s">
        <v>188</v>
      </c>
      <c r="B11" s="65" t="s">
        <v>31</v>
      </c>
      <c r="C11" s="62" t="s">
        <v>84</v>
      </c>
      <c r="D11" s="62" t="s">
        <v>1277</v>
      </c>
      <c r="E11" s="67"/>
      <c r="F11" s="118"/>
      <c r="G11" s="63"/>
      <c r="H11" s="63"/>
      <c r="I11" s="62" t="s">
        <v>1230</v>
      </c>
      <c r="J11" s="62" t="s">
        <v>1265</v>
      </c>
      <c r="K11" s="64" t="s">
        <v>1266</v>
      </c>
    </row>
    <row r="12" spans="1:11" s="52" customFormat="1" ht="45" outlineLevel="1" x14ac:dyDescent="0.25">
      <c r="A12" s="65" t="s">
        <v>189</v>
      </c>
      <c r="B12" s="65" t="s">
        <v>69</v>
      </c>
      <c r="C12" s="62" t="s">
        <v>84</v>
      </c>
      <c r="D12" s="62" t="s">
        <v>1277</v>
      </c>
      <c r="E12" s="67"/>
      <c r="F12" s="118"/>
      <c r="G12" s="63"/>
      <c r="H12" s="63"/>
      <c r="I12" s="62" t="s">
        <v>1227</v>
      </c>
      <c r="J12" s="62" t="s">
        <v>1265</v>
      </c>
      <c r="K12" s="64" t="s">
        <v>1266</v>
      </c>
    </row>
    <row r="13" spans="1:11" s="52" customFormat="1" ht="45" outlineLevel="1" x14ac:dyDescent="0.25">
      <c r="A13" s="65" t="s">
        <v>190</v>
      </c>
      <c r="B13" s="65" t="s">
        <v>70</v>
      </c>
      <c r="C13" s="62" t="s">
        <v>84</v>
      </c>
      <c r="D13" s="62" t="s">
        <v>1277</v>
      </c>
      <c r="E13" s="67"/>
      <c r="F13" s="118"/>
      <c r="G13" s="63"/>
      <c r="H13" s="63"/>
      <c r="I13" s="62" t="s">
        <v>1227</v>
      </c>
      <c r="J13" s="62" t="s">
        <v>1265</v>
      </c>
      <c r="K13" s="64" t="s">
        <v>1266</v>
      </c>
    </row>
    <row r="14" spans="1:11" s="52" customFormat="1" x14ac:dyDescent="0.25">
      <c r="A14" s="60" t="s">
        <v>191</v>
      </c>
      <c r="B14" s="61" t="s">
        <v>37</v>
      </c>
      <c r="C14" s="62"/>
      <c r="D14" s="62"/>
      <c r="E14" s="67"/>
      <c r="F14" s="62"/>
      <c r="G14" s="63"/>
      <c r="H14" s="63"/>
      <c r="I14" s="62" t="s">
        <v>1231</v>
      </c>
      <c r="J14" s="62" t="s">
        <v>1265</v>
      </c>
      <c r="K14" s="64"/>
    </row>
    <row r="15" spans="1:11" s="52" customFormat="1" ht="30" outlineLevel="1" x14ac:dyDescent="0.25">
      <c r="A15" s="65" t="s">
        <v>192</v>
      </c>
      <c r="B15" s="65" t="s">
        <v>112</v>
      </c>
      <c r="C15" s="62" t="s">
        <v>84</v>
      </c>
      <c r="D15" s="62" t="s">
        <v>1277</v>
      </c>
      <c r="E15" s="67"/>
      <c r="F15" s="118"/>
      <c r="G15" s="63"/>
      <c r="H15" s="63"/>
      <c r="I15" s="62" t="s">
        <v>1232</v>
      </c>
      <c r="J15" s="62" t="s">
        <v>1254</v>
      </c>
      <c r="K15" s="64" t="s">
        <v>1262</v>
      </c>
    </row>
    <row r="16" spans="1:11" s="52" customFormat="1" ht="45" outlineLevel="1" x14ac:dyDescent="0.25">
      <c r="A16" s="65" t="s">
        <v>193</v>
      </c>
      <c r="B16" s="65" t="s">
        <v>71</v>
      </c>
      <c r="C16" s="62" t="s">
        <v>84</v>
      </c>
      <c r="D16" s="62" t="s">
        <v>1277</v>
      </c>
      <c r="E16" s="67"/>
      <c r="F16" s="118"/>
      <c r="G16" s="63"/>
      <c r="H16" s="63"/>
      <c r="I16" s="62" t="s">
        <v>1233</v>
      </c>
      <c r="J16" s="62" t="s">
        <v>1257</v>
      </c>
      <c r="K16" s="64" t="s">
        <v>1258</v>
      </c>
    </row>
    <row r="17" spans="1:11" s="52" customFormat="1" ht="45" outlineLevel="1" x14ac:dyDescent="0.25">
      <c r="A17" s="65" t="s">
        <v>194</v>
      </c>
      <c r="B17" s="65" t="s">
        <v>90</v>
      </c>
      <c r="C17" s="62" t="s">
        <v>84</v>
      </c>
      <c r="D17" s="62" t="s">
        <v>1277</v>
      </c>
      <c r="E17" s="67"/>
      <c r="F17" s="118"/>
      <c r="G17" s="63"/>
      <c r="H17" s="63"/>
      <c r="I17" s="62" t="s">
        <v>1234</v>
      </c>
      <c r="J17" s="62" t="s">
        <v>1257</v>
      </c>
      <c r="K17" s="64" t="s">
        <v>1259</v>
      </c>
    </row>
    <row r="18" spans="1:11" s="52" customFormat="1" ht="36.75" customHeight="1" outlineLevel="1" x14ac:dyDescent="0.25">
      <c r="A18" s="65" t="s">
        <v>195</v>
      </c>
      <c r="B18" s="65" t="s">
        <v>92</v>
      </c>
      <c r="C18" s="62" t="s">
        <v>84</v>
      </c>
      <c r="D18" s="62" t="s">
        <v>1277</v>
      </c>
      <c r="E18" s="67"/>
      <c r="F18" s="118"/>
      <c r="G18" s="63"/>
      <c r="H18" s="63"/>
      <c r="I18" s="62" t="s">
        <v>1235</v>
      </c>
      <c r="J18" s="62" t="s">
        <v>1257</v>
      </c>
      <c r="K18" s="64" t="s">
        <v>1259</v>
      </c>
    </row>
    <row r="19" spans="1:11" s="52" customFormat="1" x14ac:dyDescent="0.25">
      <c r="A19" s="60" t="s">
        <v>196</v>
      </c>
      <c r="B19" s="61" t="s">
        <v>38</v>
      </c>
      <c r="C19" s="62"/>
      <c r="D19" s="62"/>
      <c r="E19" s="67"/>
      <c r="F19" s="62"/>
      <c r="G19" s="63"/>
      <c r="H19" s="63"/>
      <c r="I19" s="62" t="s">
        <v>1231</v>
      </c>
      <c r="J19" s="62"/>
      <c r="K19" s="64"/>
    </row>
    <row r="20" spans="1:11" s="52" customFormat="1" ht="30" outlineLevel="1" x14ac:dyDescent="0.25">
      <c r="A20" s="65" t="s">
        <v>197</v>
      </c>
      <c r="B20" s="65" t="s">
        <v>1261</v>
      </c>
      <c r="C20" s="62" t="s">
        <v>84</v>
      </c>
      <c r="D20" s="62" t="s">
        <v>1277</v>
      </c>
      <c r="E20" s="67"/>
      <c r="F20" s="118"/>
      <c r="G20" s="63"/>
      <c r="H20" s="63"/>
      <c r="I20" s="62" t="s">
        <v>1232</v>
      </c>
      <c r="J20" s="62" t="s">
        <v>1256</v>
      </c>
      <c r="K20" s="64" t="s">
        <v>1262</v>
      </c>
    </row>
    <row r="21" spans="1:11" s="52" customFormat="1" ht="45" outlineLevel="1" x14ac:dyDescent="0.25">
      <c r="A21" s="65" t="s">
        <v>198</v>
      </c>
      <c r="B21" s="65" t="s">
        <v>72</v>
      </c>
      <c r="C21" s="62" t="s">
        <v>84</v>
      </c>
      <c r="D21" s="62" t="s">
        <v>1277</v>
      </c>
      <c r="E21" s="67"/>
      <c r="F21" s="118"/>
      <c r="G21" s="63"/>
      <c r="H21" s="63"/>
      <c r="I21" s="62" t="s">
        <v>1233</v>
      </c>
      <c r="J21" s="62" t="s">
        <v>1260</v>
      </c>
      <c r="K21" s="64" t="s">
        <v>1258</v>
      </c>
    </row>
    <row r="22" spans="1:11" s="52" customFormat="1" ht="45" outlineLevel="1" x14ac:dyDescent="0.25">
      <c r="A22" s="65" t="s">
        <v>199</v>
      </c>
      <c r="B22" s="65" t="s">
        <v>91</v>
      </c>
      <c r="C22" s="62" t="s">
        <v>84</v>
      </c>
      <c r="D22" s="62" t="s">
        <v>1277</v>
      </c>
      <c r="E22" s="67"/>
      <c r="F22" s="118"/>
      <c r="G22" s="63"/>
      <c r="H22" s="63"/>
      <c r="I22" s="62" t="s">
        <v>1234</v>
      </c>
      <c r="J22" s="62" t="s">
        <v>1260</v>
      </c>
      <c r="K22" s="64" t="s">
        <v>1259</v>
      </c>
    </row>
    <row r="23" spans="1:11" s="52" customFormat="1" ht="13.5" customHeight="1" outlineLevel="1" x14ac:dyDescent="0.25">
      <c r="A23" s="65" t="s">
        <v>200</v>
      </c>
      <c r="B23" s="65" t="s">
        <v>120</v>
      </c>
      <c r="C23" s="62" t="s">
        <v>84</v>
      </c>
      <c r="D23" s="62" t="s">
        <v>1277</v>
      </c>
      <c r="E23" s="67"/>
      <c r="F23" s="118"/>
      <c r="G23" s="63"/>
      <c r="H23" s="63"/>
      <c r="I23" s="62" t="s">
        <v>1235</v>
      </c>
      <c r="J23" s="62" t="s">
        <v>1260</v>
      </c>
      <c r="K23" s="64" t="s">
        <v>1259</v>
      </c>
    </row>
    <row r="24" spans="1:11" s="51" customFormat="1" ht="21" x14ac:dyDescent="0.25">
      <c r="A24" s="55" t="s">
        <v>201</v>
      </c>
      <c r="B24" s="56" t="s">
        <v>42</v>
      </c>
      <c r="C24" s="57"/>
      <c r="D24" s="58"/>
      <c r="E24" s="58"/>
      <c r="F24" s="58"/>
      <c r="G24" s="59"/>
      <c r="H24" s="59"/>
      <c r="I24" s="58"/>
      <c r="J24" s="58"/>
      <c r="K24" s="59"/>
    </row>
    <row r="25" spans="1:11" s="52" customFormat="1" ht="60" x14ac:dyDescent="0.25">
      <c r="A25" s="60" t="s">
        <v>202</v>
      </c>
      <c r="B25" s="61" t="s">
        <v>113</v>
      </c>
      <c r="C25" s="62" t="s">
        <v>85</v>
      </c>
      <c r="D25" s="70" t="s">
        <v>2173</v>
      </c>
      <c r="E25" s="67"/>
      <c r="F25" s="67"/>
      <c r="G25" s="119"/>
      <c r="H25" s="71" t="s">
        <v>1769</v>
      </c>
      <c r="I25" s="70" t="s">
        <v>1225</v>
      </c>
      <c r="J25" s="62" t="s">
        <v>1263</v>
      </c>
      <c r="K25" s="63" t="s">
        <v>1264</v>
      </c>
    </row>
    <row r="26" spans="1:11" s="52" customFormat="1" x14ac:dyDescent="0.25">
      <c r="A26" s="60" t="s">
        <v>203</v>
      </c>
      <c r="B26" s="61" t="s">
        <v>68</v>
      </c>
      <c r="C26" s="62"/>
      <c r="D26" s="62"/>
      <c r="E26" s="67"/>
      <c r="F26" s="68"/>
      <c r="G26" s="63"/>
      <c r="H26" s="63"/>
      <c r="I26" s="70" t="s">
        <v>1226</v>
      </c>
      <c r="J26" s="62"/>
      <c r="K26" s="63"/>
    </row>
    <row r="27" spans="1:11" s="52" customFormat="1" ht="60" x14ac:dyDescent="0.25">
      <c r="A27" s="65" t="s">
        <v>204</v>
      </c>
      <c r="B27" s="65" t="s">
        <v>46</v>
      </c>
      <c r="C27" s="62" t="s">
        <v>85</v>
      </c>
      <c r="D27" s="70" t="s">
        <v>2173</v>
      </c>
      <c r="E27" s="67"/>
      <c r="F27" s="67"/>
      <c r="G27" s="119"/>
      <c r="H27" s="71" t="s">
        <v>1769</v>
      </c>
      <c r="I27" s="62" t="s">
        <v>1227</v>
      </c>
      <c r="J27" s="62" t="s">
        <v>1267</v>
      </c>
      <c r="K27" s="64" t="s">
        <v>1268</v>
      </c>
    </row>
    <row r="28" spans="1:11" s="52" customFormat="1" ht="60" x14ac:dyDescent="0.25">
      <c r="A28" s="65" t="s">
        <v>205</v>
      </c>
      <c r="B28" s="65" t="s">
        <v>47</v>
      </c>
      <c r="C28" s="62" t="s">
        <v>85</v>
      </c>
      <c r="D28" s="70" t="s">
        <v>2173</v>
      </c>
      <c r="E28" s="67"/>
      <c r="F28" s="67"/>
      <c r="G28" s="119"/>
      <c r="H28" s="71" t="s">
        <v>1769</v>
      </c>
      <c r="I28" s="62" t="s">
        <v>1227</v>
      </c>
      <c r="J28" s="62" t="s">
        <v>1267</v>
      </c>
      <c r="K28" s="64" t="s">
        <v>1268</v>
      </c>
    </row>
    <row r="29" spans="1:11" s="52" customFormat="1" ht="60" x14ac:dyDescent="0.25">
      <c r="A29" s="65" t="s">
        <v>206</v>
      </c>
      <c r="B29" s="66" t="s">
        <v>48</v>
      </c>
      <c r="C29" s="62" t="s">
        <v>85</v>
      </c>
      <c r="D29" s="70" t="s">
        <v>2173</v>
      </c>
      <c r="E29" s="67"/>
      <c r="F29" s="67"/>
      <c r="G29" s="119"/>
      <c r="H29" s="71" t="s">
        <v>1769</v>
      </c>
      <c r="I29" s="62" t="s">
        <v>1227</v>
      </c>
      <c r="J29" s="62" t="s">
        <v>1267</v>
      </c>
      <c r="K29" s="64" t="s">
        <v>1268</v>
      </c>
    </row>
    <row r="30" spans="1:11" s="52" customFormat="1" ht="60" x14ac:dyDescent="0.25">
      <c r="A30" s="65" t="s">
        <v>207</v>
      </c>
      <c r="B30" s="66" t="s">
        <v>49</v>
      </c>
      <c r="C30" s="62" t="s">
        <v>85</v>
      </c>
      <c r="D30" s="70" t="s">
        <v>2173</v>
      </c>
      <c r="E30" s="67"/>
      <c r="F30" s="67"/>
      <c r="G30" s="119"/>
      <c r="H30" s="71" t="s">
        <v>1769</v>
      </c>
      <c r="I30" s="62" t="s">
        <v>1227</v>
      </c>
      <c r="J30" s="62" t="s">
        <v>1267</v>
      </c>
      <c r="K30" s="64" t="s">
        <v>1268</v>
      </c>
    </row>
    <row r="31" spans="1:11" s="52" customFormat="1" ht="60" x14ac:dyDescent="0.25">
      <c r="A31" s="65" t="s">
        <v>208</v>
      </c>
      <c r="B31" s="65" t="s">
        <v>51</v>
      </c>
      <c r="C31" s="62" t="s">
        <v>85</v>
      </c>
      <c r="D31" s="70" t="s">
        <v>2173</v>
      </c>
      <c r="E31" s="67"/>
      <c r="F31" s="67"/>
      <c r="G31" s="119"/>
      <c r="H31" s="71" t="s">
        <v>1769</v>
      </c>
      <c r="I31" s="62" t="s">
        <v>1228</v>
      </c>
      <c r="J31" s="62" t="s">
        <v>1267</v>
      </c>
      <c r="K31" s="64" t="s">
        <v>1268</v>
      </c>
    </row>
    <row r="32" spans="1:11" s="52" customFormat="1" ht="60" x14ac:dyDescent="0.25">
      <c r="A32" s="65" t="s">
        <v>209</v>
      </c>
      <c r="B32" s="65" t="s">
        <v>50</v>
      </c>
      <c r="C32" s="62" t="s">
        <v>85</v>
      </c>
      <c r="D32" s="70" t="s">
        <v>2173</v>
      </c>
      <c r="E32" s="67"/>
      <c r="F32" s="67"/>
      <c r="G32" s="119"/>
      <c r="H32" s="71" t="s">
        <v>1769</v>
      </c>
      <c r="I32" s="62" t="s">
        <v>1229</v>
      </c>
      <c r="J32" s="62" t="s">
        <v>1267</v>
      </c>
      <c r="K32" s="64" t="s">
        <v>1268</v>
      </c>
    </row>
    <row r="33" spans="1:11" s="52" customFormat="1" ht="60" x14ac:dyDescent="0.25">
      <c r="A33" s="65" t="s">
        <v>210</v>
      </c>
      <c r="B33" s="65" t="s">
        <v>52</v>
      </c>
      <c r="C33" s="62" t="s">
        <v>85</v>
      </c>
      <c r="D33" s="70" t="s">
        <v>2173</v>
      </c>
      <c r="E33" s="67"/>
      <c r="F33" s="67"/>
      <c r="G33" s="119"/>
      <c r="H33" s="71" t="s">
        <v>1769</v>
      </c>
      <c r="I33" s="62" t="s">
        <v>1230</v>
      </c>
      <c r="J33" s="62" t="s">
        <v>1267</v>
      </c>
      <c r="K33" s="64" t="s">
        <v>1268</v>
      </c>
    </row>
    <row r="34" spans="1:11" s="52" customFormat="1" x14ac:dyDescent="0.25">
      <c r="A34" s="60" t="s">
        <v>211</v>
      </c>
      <c r="B34" s="61" t="s">
        <v>114</v>
      </c>
      <c r="C34" s="69"/>
      <c r="D34" s="62"/>
      <c r="E34" s="67"/>
      <c r="F34" s="62"/>
      <c r="G34" s="62"/>
      <c r="H34" s="63"/>
      <c r="I34" s="62" t="s">
        <v>1236</v>
      </c>
      <c r="J34" s="62"/>
      <c r="K34" s="63"/>
    </row>
    <row r="35" spans="1:11" s="52" customFormat="1" ht="60" outlineLevel="1" x14ac:dyDescent="0.25">
      <c r="A35" s="65" t="s">
        <v>212</v>
      </c>
      <c r="B35" s="65" t="s">
        <v>174</v>
      </c>
      <c r="C35" s="62" t="s">
        <v>84</v>
      </c>
      <c r="D35" s="70" t="s">
        <v>1269</v>
      </c>
      <c r="E35" s="67"/>
      <c r="F35" s="118"/>
      <c r="G35" s="62"/>
      <c r="H35" s="63"/>
      <c r="I35" s="62" t="s">
        <v>1237</v>
      </c>
      <c r="J35" s="62" t="s">
        <v>1270</v>
      </c>
      <c r="K35" s="71" t="s">
        <v>2190</v>
      </c>
    </row>
    <row r="36" spans="1:11" s="52" customFormat="1" ht="60" outlineLevel="1" x14ac:dyDescent="0.25">
      <c r="A36" s="65" t="s">
        <v>213</v>
      </c>
      <c r="B36" s="65" t="s">
        <v>173</v>
      </c>
      <c r="C36" s="62" t="s">
        <v>84</v>
      </c>
      <c r="D36" s="70" t="s">
        <v>1269</v>
      </c>
      <c r="E36" s="67"/>
      <c r="F36" s="118"/>
      <c r="G36" s="62"/>
      <c r="H36" s="63"/>
      <c r="I36" s="62" t="s">
        <v>1237</v>
      </c>
      <c r="J36" s="62" t="s">
        <v>1270</v>
      </c>
      <c r="K36" s="71" t="s">
        <v>2190</v>
      </c>
    </row>
    <row r="37" spans="1:11" s="52" customFormat="1" ht="60" outlineLevel="1" x14ac:dyDescent="0.25">
      <c r="A37" s="65" t="s">
        <v>214</v>
      </c>
      <c r="B37" s="65" t="s">
        <v>171</v>
      </c>
      <c r="C37" s="62" t="s">
        <v>84</v>
      </c>
      <c r="D37" s="70" t="s">
        <v>1269</v>
      </c>
      <c r="E37" s="67"/>
      <c r="F37" s="118"/>
      <c r="G37" s="62"/>
      <c r="H37" s="63"/>
      <c r="I37" s="62" t="s">
        <v>1237</v>
      </c>
      <c r="J37" s="62" t="s">
        <v>1270</v>
      </c>
      <c r="K37" s="71" t="s">
        <v>2190</v>
      </c>
    </row>
    <row r="38" spans="1:11" s="52" customFormat="1" ht="60" outlineLevel="1" x14ac:dyDescent="0.25">
      <c r="A38" s="65" t="s">
        <v>215</v>
      </c>
      <c r="B38" s="65" t="s">
        <v>172</v>
      </c>
      <c r="C38" s="62" t="s">
        <v>84</v>
      </c>
      <c r="D38" s="70" t="s">
        <v>1269</v>
      </c>
      <c r="E38" s="67"/>
      <c r="F38" s="118"/>
      <c r="G38" s="62"/>
      <c r="H38" s="63"/>
      <c r="I38" s="62" t="s">
        <v>1237</v>
      </c>
      <c r="J38" s="62" t="s">
        <v>1270</v>
      </c>
      <c r="K38" s="71" t="s">
        <v>2190</v>
      </c>
    </row>
    <row r="39" spans="1:11" s="52" customFormat="1" ht="60" outlineLevel="1" x14ac:dyDescent="0.25">
      <c r="A39" s="65" t="s">
        <v>216</v>
      </c>
      <c r="B39" s="65" t="s">
        <v>1221</v>
      </c>
      <c r="C39" s="62" t="s">
        <v>85</v>
      </c>
      <c r="D39" s="70" t="s">
        <v>2173</v>
      </c>
      <c r="E39" s="67"/>
      <c r="F39" s="62"/>
      <c r="G39" s="119"/>
      <c r="H39" s="71" t="s">
        <v>1178</v>
      </c>
      <c r="I39" s="62" t="s">
        <v>1238</v>
      </c>
      <c r="J39" s="62" t="s">
        <v>1270</v>
      </c>
      <c r="K39" s="63"/>
    </row>
    <row r="40" spans="1:11" s="52" customFormat="1" ht="60" outlineLevel="1" x14ac:dyDescent="0.25">
      <c r="A40" s="65" t="s">
        <v>217</v>
      </c>
      <c r="B40" s="65" t="s">
        <v>39</v>
      </c>
      <c r="C40" s="62" t="s">
        <v>85</v>
      </c>
      <c r="D40" s="70" t="s">
        <v>2173</v>
      </c>
      <c r="E40" s="67"/>
      <c r="F40" s="62"/>
      <c r="G40" s="119"/>
      <c r="H40" s="71" t="s">
        <v>1178</v>
      </c>
      <c r="I40" s="62" t="s">
        <v>1238</v>
      </c>
      <c r="J40" s="62" t="s">
        <v>1270</v>
      </c>
      <c r="K40" s="63"/>
    </row>
    <row r="41" spans="1:11" s="52" customFormat="1" ht="30" x14ac:dyDescent="0.25">
      <c r="A41" s="60" t="s">
        <v>218</v>
      </c>
      <c r="B41" s="61" t="s">
        <v>1031</v>
      </c>
      <c r="C41" s="62"/>
      <c r="D41" s="73"/>
      <c r="E41" s="73"/>
      <c r="F41" s="70"/>
      <c r="G41" s="62"/>
      <c r="H41" s="63"/>
      <c r="I41" s="70" t="s">
        <v>1239</v>
      </c>
      <c r="J41" s="62"/>
      <c r="K41" s="63"/>
    </row>
    <row r="42" spans="1:11" s="52" customFormat="1" ht="30" outlineLevel="1" x14ac:dyDescent="0.25">
      <c r="A42" s="65" t="s">
        <v>1036</v>
      </c>
      <c r="B42" s="65" t="s">
        <v>2197</v>
      </c>
      <c r="C42" s="62" t="s">
        <v>84</v>
      </c>
      <c r="D42" s="73" t="s">
        <v>1035</v>
      </c>
      <c r="E42" s="67"/>
      <c r="F42" s="118"/>
      <c r="G42" s="62"/>
      <c r="H42" s="63"/>
      <c r="I42" s="70" t="s">
        <v>1239</v>
      </c>
      <c r="J42" s="62" t="s">
        <v>1271</v>
      </c>
      <c r="K42" s="71" t="s">
        <v>1272</v>
      </c>
    </row>
    <row r="43" spans="1:11" s="52" customFormat="1" ht="30" outlineLevel="1" x14ac:dyDescent="0.25">
      <c r="A43" s="65" t="s">
        <v>1037</v>
      </c>
      <c r="B43" s="65" t="s">
        <v>2198</v>
      </c>
      <c r="C43" s="62" t="s">
        <v>84</v>
      </c>
      <c r="D43" s="73" t="s">
        <v>1035</v>
      </c>
      <c r="E43" s="67"/>
      <c r="F43" s="118"/>
      <c r="G43" s="62"/>
      <c r="H43" s="63"/>
      <c r="I43" s="70" t="s">
        <v>1239</v>
      </c>
      <c r="J43" s="62" t="s">
        <v>1271</v>
      </c>
      <c r="K43" s="71" t="s">
        <v>1272</v>
      </c>
    </row>
    <row r="44" spans="1:11" s="52" customFormat="1" ht="30" outlineLevel="1" x14ac:dyDescent="0.25">
      <c r="A44" s="65" t="s">
        <v>1038</v>
      </c>
      <c r="B44" s="65" t="s">
        <v>2199</v>
      </c>
      <c r="C44" s="62" t="s">
        <v>84</v>
      </c>
      <c r="D44" s="73" t="s">
        <v>1035</v>
      </c>
      <c r="E44" s="67"/>
      <c r="F44" s="118"/>
      <c r="G44" s="62"/>
      <c r="H44" s="63"/>
      <c r="I44" s="70" t="s">
        <v>1239</v>
      </c>
      <c r="J44" s="62" t="s">
        <v>1271</v>
      </c>
      <c r="K44" s="71" t="s">
        <v>1272</v>
      </c>
    </row>
    <row r="45" spans="1:11" s="52" customFormat="1" ht="30" outlineLevel="1" x14ac:dyDescent="0.25">
      <c r="A45" s="65" t="s">
        <v>1039</v>
      </c>
      <c r="B45" s="65" t="s">
        <v>2200</v>
      </c>
      <c r="C45" s="62" t="s">
        <v>84</v>
      </c>
      <c r="D45" s="73" t="s">
        <v>1035</v>
      </c>
      <c r="E45" s="67"/>
      <c r="F45" s="118"/>
      <c r="G45" s="62"/>
      <c r="H45" s="63"/>
      <c r="I45" s="70" t="s">
        <v>1239</v>
      </c>
      <c r="J45" s="62" t="s">
        <v>1271</v>
      </c>
      <c r="K45" s="71" t="s">
        <v>1272</v>
      </c>
    </row>
    <row r="46" spans="1:11" s="52" customFormat="1" ht="27" customHeight="1" x14ac:dyDescent="0.25">
      <c r="A46" s="60" t="s">
        <v>1040</v>
      </c>
      <c r="B46" s="60" t="s">
        <v>44</v>
      </c>
      <c r="C46" s="62"/>
      <c r="D46" s="62"/>
      <c r="E46" s="67"/>
      <c r="F46" s="63"/>
      <c r="G46" s="63"/>
      <c r="H46" s="63"/>
      <c r="I46" s="62" t="s">
        <v>1227</v>
      </c>
      <c r="J46" s="62"/>
      <c r="K46" s="63"/>
    </row>
    <row r="47" spans="1:11" s="52" customFormat="1" ht="60" x14ac:dyDescent="0.25">
      <c r="A47" s="65" t="s">
        <v>1041</v>
      </c>
      <c r="B47" s="65" t="s">
        <v>75</v>
      </c>
      <c r="C47" s="62" t="s">
        <v>85</v>
      </c>
      <c r="D47" s="70" t="s">
        <v>2173</v>
      </c>
      <c r="E47" s="67"/>
      <c r="F47" s="63"/>
      <c r="G47" s="119"/>
      <c r="H47" s="71" t="s">
        <v>1769</v>
      </c>
      <c r="I47" s="62" t="s">
        <v>1227</v>
      </c>
      <c r="J47" s="62" t="s">
        <v>1271</v>
      </c>
      <c r="K47" s="71" t="s">
        <v>1274</v>
      </c>
    </row>
    <row r="48" spans="1:11" s="52" customFormat="1" ht="60" x14ac:dyDescent="0.25">
      <c r="A48" s="65" t="s">
        <v>1042</v>
      </c>
      <c r="B48" s="65" t="s">
        <v>76</v>
      </c>
      <c r="C48" s="62" t="s">
        <v>85</v>
      </c>
      <c r="D48" s="70" t="s">
        <v>2173</v>
      </c>
      <c r="E48" s="67"/>
      <c r="F48" s="63"/>
      <c r="G48" s="119"/>
      <c r="H48" s="71" t="s">
        <v>1769</v>
      </c>
      <c r="I48" s="62" t="s">
        <v>1227</v>
      </c>
      <c r="J48" s="62" t="s">
        <v>1271</v>
      </c>
      <c r="K48" s="71" t="s">
        <v>1274</v>
      </c>
    </row>
    <row r="49" spans="1:11" s="52" customFormat="1" x14ac:dyDescent="0.25">
      <c r="A49" s="60" t="s">
        <v>219</v>
      </c>
      <c r="B49" s="60" t="s">
        <v>1273</v>
      </c>
      <c r="C49" s="62"/>
      <c r="D49" s="62"/>
      <c r="E49" s="67"/>
      <c r="F49" s="63"/>
      <c r="G49" s="63"/>
      <c r="H49" s="63"/>
      <c r="I49" s="62" t="s">
        <v>1240</v>
      </c>
      <c r="J49" s="62"/>
      <c r="K49" s="63"/>
    </row>
    <row r="50" spans="1:11" s="52" customFormat="1" ht="60" x14ac:dyDescent="0.25">
      <c r="A50" s="65" t="s">
        <v>1028</v>
      </c>
      <c r="B50" s="65" t="s">
        <v>73</v>
      </c>
      <c r="C50" s="62" t="s">
        <v>85</v>
      </c>
      <c r="D50" s="70" t="s">
        <v>2173</v>
      </c>
      <c r="E50" s="67"/>
      <c r="F50" s="63"/>
      <c r="G50" s="119"/>
      <c r="H50" s="71" t="s">
        <v>1769</v>
      </c>
      <c r="I50" s="62" t="s">
        <v>1240</v>
      </c>
      <c r="J50" s="62" t="s">
        <v>1271</v>
      </c>
      <c r="K50" s="71" t="s">
        <v>1274</v>
      </c>
    </row>
    <row r="51" spans="1:11" s="52" customFormat="1" ht="60" x14ac:dyDescent="0.25">
      <c r="A51" s="65" t="s">
        <v>1029</v>
      </c>
      <c r="B51" s="65" t="s">
        <v>74</v>
      </c>
      <c r="C51" s="62" t="s">
        <v>85</v>
      </c>
      <c r="D51" s="70" t="s">
        <v>2173</v>
      </c>
      <c r="E51" s="67"/>
      <c r="F51" s="63"/>
      <c r="G51" s="119"/>
      <c r="H51" s="71" t="s">
        <v>1769</v>
      </c>
      <c r="I51" s="62" t="s">
        <v>1240</v>
      </c>
      <c r="J51" s="62" t="s">
        <v>1271</v>
      </c>
      <c r="K51" s="71" t="s">
        <v>1274</v>
      </c>
    </row>
    <row r="52" spans="1:11" s="52" customFormat="1" x14ac:dyDescent="0.25">
      <c r="A52" s="60" t="s">
        <v>1043</v>
      </c>
      <c r="B52" s="60" t="s">
        <v>67</v>
      </c>
      <c r="C52" s="62"/>
      <c r="D52" s="62"/>
      <c r="E52" s="67"/>
      <c r="F52" s="63"/>
      <c r="G52" s="63"/>
      <c r="H52" s="63"/>
      <c r="I52" s="62" t="s">
        <v>1241</v>
      </c>
      <c r="J52" s="62"/>
      <c r="K52" s="63"/>
    </row>
    <row r="53" spans="1:11" s="52" customFormat="1" ht="60" x14ac:dyDescent="0.25">
      <c r="A53" s="65" t="s">
        <v>1044</v>
      </c>
      <c r="B53" s="65" t="s">
        <v>1214</v>
      </c>
      <c r="C53" s="62" t="s">
        <v>85</v>
      </c>
      <c r="D53" s="70" t="s">
        <v>2173</v>
      </c>
      <c r="E53" s="67"/>
      <c r="F53" s="63"/>
      <c r="G53" s="119"/>
      <c r="H53" s="71" t="s">
        <v>1769</v>
      </c>
      <c r="I53" s="62" t="s">
        <v>1241</v>
      </c>
      <c r="J53" s="62" t="s">
        <v>1271</v>
      </c>
      <c r="K53" s="71" t="s">
        <v>1274</v>
      </c>
    </row>
    <row r="54" spans="1:11" s="52" customFormat="1" ht="60" x14ac:dyDescent="0.25">
      <c r="A54" s="65" t="s">
        <v>1045</v>
      </c>
      <c r="B54" s="65" t="s">
        <v>1215</v>
      </c>
      <c r="C54" s="62" t="s">
        <v>85</v>
      </c>
      <c r="D54" s="70" t="s">
        <v>2173</v>
      </c>
      <c r="E54" s="67"/>
      <c r="F54" s="63"/>
      <c r="G54" s="119"/>
      <c r="H54" s="71" t="s">
        <v>1769</v>
      </c>
      <c r="I54" s="62" t="s">
        <v>1241</v>
      </c>
      <c r="J54" s="62" t="s">
        <v>1271</v>
      </c>
      <c r="K54" s="71" t="s">
        <v>1274</v>
      </c>
    </row>
    <row r="55" spans="1:11" s="52" customFormat="1" x14ac:dyDescent="0.25">
      <c r="A55" s="60" t="s">
        <v>1046</v>
      </c>
      <c r="B55" s="60" t="s">
        <v>117</v>
      </c>
      <c r="C55" s="62"/>
      <c r="D55" s="62"/>
      <c r="E55" s="67"/>
      <c r="F55" s="63"/>
      <c r="G55" s="63"/>
      <c r="H55" s="63"/>
      <c r="I55" s="62" t="s">
        <v>1242</v>
      </c>
      <c r="J55" s="62"/>
      <c r="K55" s="63"/>
    </row>
    <row r="56" spans="1:11" s="52" customFormat="1" ht="60" x14ac:dyDescent="0.25">
      <c r="A56" s="65" t="s">
        <v>1047</v>
      </c>
      <c r="B56" s="65" t="s">
        <v>86</v>
      </c>
      <c r="C56" s="62" t="s">
        <v>85</v>
      </c>
      <c r="D56" s="70" t="s">
        <v>2173</v>
      </c>
      <c r="E56" s="67"/>
      <c r="F56" s="63"/>
      <c r="G56" s="119"/>
      <c r="H56" s="71" t="s">
        <v>1769</v>
      </c>
      <c r="I56" s="62" t="s">
        <v>1242</v>
      </c>
      <c r="J56" s="62" t="s">
        <v>1271</v>
      </c>
      <c r="K56" s="71" t="s">
        <v>1274</v>
      </c>
    </row>
    <row r="57" spans="1:11" s="52" customFormat="1" ht="60" x14ac:dyDescent="0.25">
      <c r="A57" s="65" t="s">
        <v>1048</v>
      </c>
      <c r="B57" s="65" t="s">
        <v>87</v>
      </c>
      <c r="C57" s="62" t="s">
        <v>85</v>
      </c>
      <c r="D57" s="70" t="s">
        <v>2173</v>
      </c>
      <c r="E57" s="67"/>
      <c r="F57" s="63"/>
      <c r="G57" s="119"/>
      <c r="H57" s="71" t="s">
        <v>1769</v>
      </c>
      <c r="I57" s="62" t="s">
        <v>1242</v>
      </c>
      <c r="J57" s="62" t="s">
        <v>1271</v>
      </c>
      <c r="K57" s="71" t="s">
        <v>1274</v>
      </c>
    </row>
    <row r="58" spans="1:11" s="52" customFormat="1" x14ac:dyDescent="0.25">
      <c r="A58" s="60" t="s">
        <v>220</v>
      </c>
      <c r="B58" s="61" t="s">
        <v>111</v>
      </c>
      <c r="C58" s="62"/>
      <c r="D58" s="62"/>
      <c r="E58" s="67"/>
      <c r="F58" s="62"/>
      <c r="G58" s="62"/>
      <c r="H58" s="63"/>
      <c r="I58" s="62" t="s">
        <v>1234</v>
      </c>
      <c r="J58" s="62"/>
      <c r="K58" s="63"/>
    </row>
    <row r="59" spans="1:11" s="52" customFormat="1" ht="45" x14ac:dyDescent="0.25">
      <c r="A59" s="65" t="s">
        <v>221</v>
      </c>
      <c r="B59" s="65" t="s">
        <v>88</v>
      </c>
      <c r="C59" s="62" t="s">
        <v>84</v>
      </c>
      <c r="D59" s="62" t="s">
        <v>115</v>
      </c>
      <c r="E59" s="67"/>
      <c r="F59" s="118"/>
      <c r="G59" s="62"/>
      <c r="H59" s="63"/>
      <c r="I59" s="62" t="s">
        <v>1234</v>
      </c>
      <c r="J59" s="62" t="s">
        <v>1271</v>
      </c>
      <c r="K59" s="71" t="s">
        <v>2192</v>
      </c>
    </row>
    <row r="60" spans="1:11" s="52" customFormat="1" ht="45" x14ac:dyDescent="0.25">
      <c r="A60" s="65" t="s">
        <v>222</v>
      </c>
      <c r="B60" s="65" t="s">
        <v>89</v>
      </c>
      <c r="C60" s="62" t="s">
        <v>84</v>
      </c>
      <c r="D60" s="62" t="s">
        <v>116</v>
      </c>
      <c r="E60" s="67"/>
      <c r="F60" s="118"/>
      <c r="G60" s="62"/>
      <c r="H60" s="63"/>
      <c r="I60" s="62" t="s">
        <v>1234</v>
      </c>
      <c r="J60" s="62" t="s">
        <v>1271</v>
      </c>
      <c r="K60" s="71" t="s">
        <v>2191</v>
      </c>
    </row>
    <row r="61" spans="1:11" s="52" customFormat="1" x14ac:dyDescent="0.25">
      <c r="A61" s="60" t="s">
        <v>223</v>
      </c>
      <c r="B61" s="61" t="s">
        <v>110</v>
      </c>
      <c r="C61" s="62"/>
      <c r="D61" s="62"/>
      <c r="E61" s="67"/>
      <c r="F61" s="62"/>
      <c r="G61" s="72"/>
      <c r="H61" s="63"/>
      <c r="I61" s="62" t="s">
        <v>1238</v>
      </c>
      <c r="J61" s="62"/>
      <c r="K61" s="63"/>
    </row>
    <row r="62" spans="1:11" s="52" customFormat="1" ht="60" outlineLevel="1" x14ac:dyDescent="0.25">
      <c r="A62" s="65" t="s">
        <v>224</v>
      </c>
      <c r="B62" s="65" t="s">
        <v>83</v>
      </c>
      <c r="C62" s="62" t="s">
        <v>84</v>
      </c>
      <c r="D62" s="62" t="s">
        <v>1216</v>
      </c>
      <c r="E62" s="67"/>
      <c r="F62" s="118"/>
      <c r="G62" s="72"/>
      <c r="H62" s="72"/>
      <c r="I62" s="62" t="s">
        <v>1238</v>
      </c>
      <c r="J62" s="62" t="s">
        <v>1265</v>
      </c>
      <c r="K62" s="64" t="s">
        <v>1275</v>
      </c>
    </row>
    <row r="63" spans="1:11" s="52" customFormat="1" ht="30" outlineLevel="1" x14ac:dyDescent="0.25">
      <c r="A63" s="65" t="s">
        <v>225</v>
      </c>
      <c r="B63" s="65" t="s">
        <v>32</v>
      </c>
      <c r="C63" s="62" t="s">
        <v>84</v>
      </c>
      <c r="D63" s="62" t="s">
        <v>1216</v>
      </c>
      <c r="E63" s="67"/>
      <c r="F63" s="118"/>
      <c r="G63" s="72"/>
      <c r="H63" s="72"/>
      <c r="I63" s="62" t="s">
        <v>1238</v>
      </c>
      <c r="J63" s="62" t="s">
        <v>1254</v>
      </c>
      <c r="K63" s="71" t="s">
        <v>1279</v>
      </c>
    </row>
    <row r="64" spans="1:11" s="52" customFormat="1" ht="60" outlineLevel="1" x14ac:dyDescent="0.25">
      <c r="A64" s="65" t="s">
        <v>1049</v>
      </c>
      <c r="B64" s="65" t="s">
        <v>97</v>
      </c>
      <c r="C64" s="62" t="s">
        <v>84</v>
      </c>
      <c r="D64" s="62" t="s">
        <v>1216</v>
      </c>
      <c r="E64" s="67"/>
      <c r="F64" s="118"/>
      <c r="G64" s="72"/>
      <c r="H64" s="72"/>
      <c r="I64" s="62" t="s">
        <v>1238</v>
      </c>
      <c r="J64" s="62" t="s">
        <v>1265</v>
      </c>
      <c r="K64" s="64" t="s">
        <v>1275</v>
      </c>
    </row>
    <row r="65" spans="1:11" s="52" customFormat="1" ht="30" outlineLevel="1" x14ac:dyDescent="0.25">
      <c r="A65" s="65" t="s">
        <v>1050</v>
      </c>
      <c r="B65" s="65" t="s">
        <v>96</v>
      </c>
      <c r="C65" s="62" t="s">
        <v>84</v>
      </c>
      <c r="D65" s="62" t="s">
        <v>1216</v>
      </c>
      <c r="E65" s="67"/>
      <c r="F65" s="118"/>
      <c r="G65" s="72"/>
      <c r="H65" s="72"/>
      <c r="I65" s="62" t="s">
        <v>1238</v>
      </c>
      <c r="J65" s="62" t="s">
        <v>1254</v>
      </c>
      <c r="K65" s="71" t="s">
        <v>1279</v>
      </c>
    </row>
    <row r="66" spans="1:11" s="52" customFormat="1" ht="60" outlineLevel="1" x14ac:dyDescent="0.25">
      <c r="A66" s="65" t="s">
        <v>1051</v>
      </c>
      <c r="B66" s="65" t="s">
        <v>94</v>
      </c>
      <c r="C66" s="62" t="s">
        <v>84</v>
      </c>
      <c r="D66" s="62" t="s">
        <v>1216</v>
      </c>
      <c r="E66" s="67"/>
      <c r="F66" s="118"/>
      <c r="G66" s="72"/>
      <c r="H66" s="72"/>
      <c r="I66" s="62" t="s">
        <v>1243</v>
      </c>
      <c r="J66" s="62" t="s">
        <v>1265</v>
      </c>
      <c r="K66" s="64" t="s">
        <v>1275</v>
      </c>
    </row>
    <row r="67" spans="1:11" s="52" customFormat="1" ht="30" outlineLevel="1" x14ac:dyDescent="0.25">
      <c r="A67" s="65" t="s">
        <v>1052</v>
      </c>
      <c r="B67" s="65" t="s">
        <v>95</v>
      </c>
      <c r="C67" s="62" t="s">
        <v>84</v>
      </c>
      <c r="D67" s="62" t="s">
        <v>1216</v>
      </c>
      <c r="E67" s="67"/>
      <c r="F67" s="118"/>
      <c r="G67" s="72"/>
      <c r="H67" s="72"/>
      <c r="I67" s="62" t="s">
        <v>1238</v>
      </c>
      <c r="J67" s="62" t="s">
        <v>1254</v>
      </c>
      <c r="K67" s="71" t="s">
        <v>1279</v>
      </c>
    </row>
    <row r="68" spans="1:11" s="52" customFormat="1" ht="60" outlineLevel="1" x14ac:dyDescent="0.25">
      <c r="A68" s="65" t="s">
        <v>1053</v>
      </c>
      <c r="B68" s="65" t="s">
        <v>98</v>
      </c>
      <c r="C68" s="62" t="s">
        <v>84</v>
      </c>
      <c r="D68" s="62" t="s">
        <v>1216</v>
      </c>
      <c r="E68" s="67"/>
      <c r="F68" s="118"/>
      <c r="G68" s="72"/>
      <c r="H68" s="72"/>
      <c r="I68" s="62" t="s">
        <v>1243</v>
      </c>
      <c r="J68" s="62" t="s">
        <v>1265</v>
      </c>
      <c r="K68" s="64" t="s">
        <v>1275</v>
      </c>
    </row>
    <row r="69" spans="1:11" s="52" customFormat="1" ht="30" outlineLevel="1" x14ac:dyDescent="0.25">
      <c r="A69" s="65" t="s">
        <v>1054</v>
      </c>
      <c r="B69" s="65" t="s">
        <v>99</v>
      </c>
      <c r="C69" s="62" t="s">
        <v>84</v>
      </c>
      <c r="D69" s="62" t="s">
        <v>1216</v>
      </c>
      <c r="E69" s="67"/>
      <c r="F69" s="118"/>
      <c r="G69" s="72"/>
      <c r="H69" s="72"/>
      <c r="I69" s="62" t="s">
        <v>1238</v>
      </c>
      <c r="J69" s="62" t="s">
        <v>1254</v>
      </c>
      <c r="K69" s="71" t="s">
        <v>1279</v>
      </c>
    </row>
    <row r="70" spans="1:11" s="52" customFormat="1" ht="60" outlineLevel="1" x14ac:dyDescent="0.25">
      <c r="A70" s="65" t="s">
        <v>1055</v>
      </c>
      <c r="B70" s="65" t="s">
        <v>101</v>
      </c>
      <c r="C70" s="62" t="s">
        <v>84</v>
      </c>
      <c r="D70" s="62" t="s">
        <v>1216</v>
      </c>
      <c r="E70" s="67"/>
      <c r="F70" s="118"/>
      <c r="G70" s="72"/>
      <c r="H70" s="72"/>
      <c r="I70" s="62" t="s">
        <v>1243</v>
      </c>
      <c r="J70" s="62" t="s">
        <v>1265</v>
      </c>
      <c r="K70" s="64" t="s">
        <v>1275</v>
      </c>
    </row>
    <row r="71" spans="1:11" s="52" customFormat="1" ht="30" outlineLevel="1" x14ac:dyDescent="0.25">
      <c r="A71" s="65" t="s">
        <v>1056</v>
      </c>
      <c r="B71" s="65" t="s">
        <v>100</v>
      </c>
      <c r="C71" s="62" t="s">
        <v>84</v>
      </c>
      <c r="D71" s="62" t="s">
        <v>1216</v>
      </c>
      <c r="E71" s="67"/>
      <c r="F71" s="118"/>
      <c r="G71" s="72"/>
      <c r="H71" s="72"/>
      <c r="I71" s="62" t="s">
        <v>1238</v>
      </c>
      <c r="J71" s="62" t="s">
        <v>1254</v>
      </c>
      <c r="K71" s="71" t="s">
        <v>1279</v>
      </c>
    </row>
    <row r="72" spans="1:11" s="52" customFormat="1" ht="60" outlineLevel="1" x14ac:dyDescent="0.25">
      <c r="A72" s="65" t="s">
        <v>1057</v>
      </c>
      <c r="B72" s="65" t="s">
        <v>102</v>
      </c>
      <c r="C72" s="62" t="s">
        <v>84</v>
      </c>
      <c r="D72" s="62" t="s">
        <v>1216</v>
      </c>
      <c r="E72" s="67"/>
      <c r="F72" s="118"/>
      <c r="G72" s="72"/>
      <c r="H72" s="72"/>
      <c r="I72" s="62" t="s">
        <v>1243</v>
      </c>
      <c r="J72" s="62" t="s">
        <v>1265</v>
      </c>
      <c r="K72" s="64" t="s">
        <v>1275</v>
      </c>
    </row>
    <row r="73" spans="1:11" s="52" customFormat="1" ht="30" outlineLevel="1" x14ac:dyDescent="0.25">
      <c r="A73" s="65" t="s">
        <v>1058</v>
      </c>
      <c r="B73" s="65" t="s">
        <v>103</v>
      </c>
      <c r="C73" s="62" t="s">
        <v>84</v>
      </c>
      <c r="D73" s="62" t="s">
        <v>1216</v>
      </c>
      <c r="E73" s="67"/>
      <c r="F73" s="118"/>
      <c r="G73" s="72"/>
      <c r="H73" s="72"/>
      <c r="I73" s="62" t="s">
        <v>1238</v>
      </c>
      <c r="J73" s="62" t="s">
        <v>1254</v>
      </c>
      <c r="K73" s="71" t="s">
        <v>1279</v>
      </c>
    </row>
    <row r="74" spans="1:11" s="52" customFormat="1" ht="60" outlineLevel="1" x14ac:dyDescent="0.25">
      <c r="A74" s="65" t="s">
        <v>1059</v>
      </c>
      <c r="B74" s="65" t="s">
        <v>104</v>
      </c>
      <c r="C74" s="62" t="s">
        <v>84</v>
      </c>
      <c r="D74" s="62" t="s">
        <v>1216</v>
      </c>
      <c r="E74" s="67"/>
      <c r="F74" s="118"/>
      <c r="G74" s="72"/>
      <c r="H74" s="72"/>
      <c r="I74" s="62" t="s">
        <v>1243</v>
      </c>
      <c r="J74" s="62" t="s">
        <v>1265</v>
      </c>
      <c r="K74" s="64" t="s">
        <v>1275</v>
      </c>
    </row>
    <row r="75" spans="1:11" s="52" customFormat="1" ht="30" outlineLevel="1" x14ac:dyDescent="0.25">
      <c r="A75" s="65" t="s">
        <v>1060</v>
      </c>
      <c r="B75" s="65" t="s">
        <v>105</v>
      </c>
      <c r="C75" s="62" t="s">
        <v>84</v>
      </c>
      <c r="D75" s="62" t="s">
        <v>1216</v>
      </c>
      <c r="E75" s="67"/>
      <c r="F75" s="118"/>
      <c r="G75" s="72"/>
      <c r="H75" s="72"/>
      <c r="I75" s="62" t="s">
        <v>1238</v>
      </c>
      <c r="J75" s="62" t="s">
        <v>1254</v>
      </c>
      <c r="K75" s="71" t="s">
        <v>1279</v>
      </c>
    </row>
    <row r="76" spans="1:11" s="52" customFormat="1" ht="60" outlineLevel="1" x14ac:dyDescent="0.25">
      <c r="A76" s="65" t="s">
        <v>1061</v>
      </c>
      <c r="B76" s="65" t="s">
        <v>106</v>
      </c>
      <c r="C76" s="62" t="s">
        <v>84</v>
      </c>
      <c r="D76" s="62" t="s">
        <v>1216</v>
      </c>
      <c r="E76" s="67"/>
      <c r="F76" s="118"/>
      <c r="G76" s="72"/>
      <c r="H76" s="72"/>
      <c r="I76" s="62" t="s">
        <v>1243</v>
      </c>
      <c r="J76" s="62" t="s">
        <v>1265</v>
      </c>
      <c r="K76" s="64" t="s">
        <v>1275</v>
      </c>
    </row>
    <row r="77" spans="1:11" s="52" customFormat="1" ht="30" outlineLevel="1" x14ac:dyDescent="0.25">
      <c r="A77" s="65" t="s">
        <v>1062</v>
      </c>
      <c r="B77" s="65" t="s">
        <v>107</v>
      </c>
      <c r="C77" s="62" t="s">
        <v>84</v>
      </c>
      <c r="D77" s="62" t="s">
        <v>1216</v>
      </c>
      <c r="E77" s="67"/>
      <c r="F77" s="118"/>
      <c r="G77" s="72"/>
      <c r="H77" s="72"/>
      <c r="I77" s="62" t="s">
        <v>1238</v>
      </c>
      <c r="J77" s="62" t="s">
        <v>1254</v>
      </c>
      <c r="K77" s="71" t="s">
        <v>1279</v>
      </c>
    </row>
    <row r="78" spans="1:11" s="52" customFormat="1" ht="60" outlineLevel="1" x14ac:dyDescent="0.25">
      <c r="A78" s="65" t="s">
        <v>1063</v>
      </c>
      <c r="B78" s="65" t="s">
        <v>108</v>
      </c>
      <c r="C78" s="62" t="s">
        <v>84</v>
      </c>
      <c r="D78" s="62" t="s">
        <v>1216</v>
      </c>
      <c r="E78" s="67"/>
      <c r="F78" s="118"/>
      <c r="G78" s="72"/>
      <c r="H78" s="72"/>
      <c r="I78" s="62" t="s">
        <v>1243</v>
      </c>
      <c r="J78" s="62" t="s">
        <v>1265</v>
      </c>
      <c r="K78" s="64" t="s">
        <v>1275</v>
      </c>
    </row>
    <row r="79" spans="1:11" s="52" customFormat="1" ht="30" outlineLevel="1" x14ac:dyDescent="0.25">
      <c r="A79" s="65" t="s">
        <v>1064</v>
      </c>
      <c r="B79" s="65" t="s">
        <v>109</v>
      </c>
      <c r="C79" s="62" t="s">
        <v>84</v>
      </c>
      <c r="D79" s="62" t="s">
        <v>1216</v>
      </c>
      <c r="E79" s="67"/>
      <c r="F79" s="118"/>
      <c r="G79" s="62"/>
      <c r="H79" s="72"/>
      <c r="I79" s="62" t="s">
        <v>1238</v>
      </c>
      <c r="J79" s="62" t="s">
        <v>1254</v>
      </c>
      <c r="K79" s="71" t="s">
        <v>1279</v>
      </c>
    </row>
    <row r="80" spans="1:11" s="52" customFormat="1" x14ac:dyDescent="0.25">
      <c r="A80" s="60" t="s">
        <v>226</v>
      </c>
      <c r="B80" s="61" t="s">
        <v>1018</v>
      </c>
      <c r="C80" s="62"/>
      <c r="D80" s="62"/>
      <c r="E80" s="67"/>
      <c r="F80" s="62"/>
      <c r="G80" s="62"/>
      <c r="H80" s="72"/>
      <c r="I80" s="62" t="s">
        <v>1244</v>
      </c>
      <c r="J80" s="62"/>
      <c r="K80" s="63"/>
    </row>
    <row r="81" spans="1:11" s="52" customFormat="1" ht="30" outlineLevel="1" x14ac:dyDescent="0.25">
      <c r="A81" s="65" t="s">
        <v>227</v>
      </c>
      <c r="B81" s="65" t="s">
        <v>1012</v>
      </c>
      <c r="C81" s="62" t="s">
        <v>84</v>
      </c>
      <c r="D81" s="62" t="s">
        <v>1020</v>
      </c>
      <c r="E81" s="67"/>
      <c r="F81" s="118"/>
      <c r="G81" s="62"/>
      <c r="H81" s="72"/>
      <c r="I81" s="62" t="s">
        <v>1244</v>
      </c>
      <c r="J81" s="62" t="s">
        <v>1271</v>
      </c>
      <c r="K81" s="71" t="s">
        <v>1276</v>
      </c>
    </row>
    <row r="82" spans="1:11" s="52" customFormat="1" ht="30" outlineLevel="1" x14ac:dyDescent="0.25">
      <c r="A82" s="65" t="s">
        <v>228</v>
      </c>
      <c r="B82" s="65" t="s">
        <v>1013</v>
      </c>
      <c r="C82" s="62" t="s">
        <v>84</v>
      </c>
      <c r="D82" s="62" t="s">
        <v>1019</v>
      </c>
      <c r="E82" s="67"/>
      <c r="F82" s="118"/>
      <c r="G82" s="62"/>
      <c r="H82" s="72"/>
      <c r="I82" s="62" t="s">
        <v>1244</v>
      </c>
      <c r="J82" s="62" t="s">
        <v>1271</v>
      </c>
      <c r="K82" s="71" t="s">
        <v>1276</v>
      </c>
    </row>
    <row r="83" spans="1:11" s="52" customFormat="1" ht="30" outlineLevel="1" x14ac:dyDescent="0.25">
      <c r="A83" s="65" t="s">
        <v>1065</v>
      </c>
      <c r="B83" s="65" t="s">
        <v>1014</v>
      </c>
      <c r="C83" s="62" t="s">
        <v>84</v>
      </c>
      <c r="D83" s="62" t="s">
        <v>1020</v>
      </c>
      <c r="E83" s="67"/>
      <c r="F83" s="118"/>
      <c r="G83" s="62"/>
      <c r="H83" s="72"/>
      <c r="I83" s="62" t="s">
        <v>1244</v>
      </c>
      <c r="J83" s="62" t="s">
        <v>1271</v>
      </c>
      <c r="K83" s="71" t="s">
        <v>1276</v>
      </c>
    </row>
    <row r="84" spans="1:11" s="52" customFormat="1" ht="30" outlineLevel="1" x14ac:dyDescent="0.25">
      <c r="A84" s="65" t="s">
        <v>1066</v>
      </c>
      <c r="B84" s="65" t="s">
        <v>1015</v>
      </c>
      <c r="C84" s="62" t="s">
        <v>84</v>
      </c>
      <c r="D84" s="62" t="s">
        <v>1019</v>
      </c>
      <c r="E84" s="67"/>
      <c r="F84" s="118"/>
      <c r="G84" s="62"/>
      <c r="H84" s="72"/>
      <c r="I84" s="62" t="s">
        <v>1244</v>
      </c>
      <c r="J84" s="62" t="s">
        <v>1271</v>
      </c>
      <c r="K84" s="71" t="s">
        <v>1276</v>
      </c>
    </row>
    <row r="85" spans="1:11" s="52" customFormat="1" ht="30" outlineLevel="1" x14ac:dyDescent="0.25">
      <c r="A85" s="65" t="s">
        <v>1067</v>
      </c>
      <c r="B85" s="65" t="s">
        <v>1016</v>
      </c>
      <c r="C85" s="62" t="s">
        <v>84</v>
      </c>
      <c r="D85" s="62" t="s">
        <v>1020</v>
      </c>
      <c r="E85" s="67"/>
      <c r="F85" s="118"/>
      <c r="G85" s="62"/>
      <c r="H85" s="72"/>
      <c r="I85" s="62" t="s">
        <v>1244</v>
      </c>
      <c r="J85" s="62" t="s">
        <v>1271</v>
      </c>
      <c r="K85" s="71" t="s">
        <v>1276</v>
      </c>
    </row>
    <row r="86" spans="1:11" s="52" customFormat="1" ht="30" outlineLevel="1" x14ac:dyDescent="0.25">
      <c r="A86" s="65" t="s">
        <v>1068</v>
      </c>
      <c r="B86" s="65" t="s">
        <v>1017</v>
      </c>
      <c r="C86" s="62" t="s">
        <v>84</v>
      </c>
      <c r="D86" s="62" t="s">
        <v>1019</v>
      </c>
      <c r="E86" s="67"/>
      <c r="F86" s="118"/>
      <c r="G86" s="62"/>
      <c r="H86" s="72"/>
      <c r="I86" s="62" t="s">
        <v>1244</v>
      </c>
      <c r="J86" s="62" t="s">
        <v>1271</v>
      </c>
      <c r="K86" s="71" t="s">
        <v>1276</v>
      </c>
    </row>
    <row r="87" spans="1:11" s="51" customFormat="1" ht="21" x14ac:dyDescent="0.25">
      <c r="A87" s="55" t="s">
        <v>229</v>
      </c>
      <c r="B87" s="56" t="s">
        <v>43</v>
      </c>
      <c r="C87" s="57"/>
      <c r="D87" s="58"/>
      <c r="E87" s="58"/>
      <c r="F87" s="58"/>
      <c r="G87" s="59"/>
      <c r="H87" s="59"/>
      <c r="I87" s="58"/>
      <c r="J87" s="58"/>
      <c r="K87" s="59"/>
    </row>
    <row r="88" spans="1:11" s="52" customFormat="1" ht="60" x14ac:dyDescent="0.25">
      <c r="A88" s="60" t="s">
        <v>230</v>
      </c>
      <c r="B88" s="61" t="s">
        <v>113</v>
      </c>
      <c r="C88" s="62" t="s">
        <v>85</v>
      </c>
      <c r="D88" s="70" t="s">
        <v>2173</v>
      </c>
      <c r="E88" s="67"/>
      <c r="F88" s="62"/>
      <c r="G88" s="119"/>
      <c r="H88" s="71" t="s">
        <v>1768</v>
      </c>
      <c r="I88" s="70" t="s">
        <v>1245</v>
      </c>
      <c r="J88" s="62" t="s">
        <v>1271</v>
      </c>
      <c r="K88" s="71" t="s">
        <v>1264</v>
      </c>
    </row>
    <row r="89" spans="1:11" s="52" customFormat="1" ht="60" x14ac:dyDescent="0.25">
      <c r="A89" s="60" t="s">
        <v>231</v>
      </c>
      <c r="B89" s="61" t="s">
        <v>1177</v>
      </c>
      <c r="C89" s="62" t="s">
        <v>85</v>
      </c>
      <c r="D89" s="70" t="s">
        <v>2173</v>
      </c>
      <c r="E89" s="67"/>
      <c r="F89" s="62"/>
      <c r="G89" s="119"/>
      <c r="H89" s="71" t="s">
        <v>1768</v>
      </c>
      <c r="I89" s="70" t="s">
        <v>1246</v>
      </c>
      <c r="J89" s="62" t="s">
        <v>1267</v>
      </c>
      <c r="K89" s="64" t="s">
        <v>1268</v>
      </c>
    </row>
    <row r="90" spans="1:11" s="52" customFormat="1" ht="15.75" customHeight="1" x14ac:dyDescent="0.25">
      <c r="A90" s="60" t="s">
        <v>232</v>
      </c>
      <c r="B90" s="61" t="s">
        <v>1021</v>
      </c>
      <c r="C90" s="62"/>
      <c r="D90" s="62"/>
      <c r="E90" s="67"/>
      <c r="F90" s="62"/>
      <c r="G90" s="62"/>
      <c r="H90" s="63"/>
      <c r="I90" s="62" t="s">
        <v>1247</v>
      </c>
      <c r="J90" s="62"/>
      <c r="K90" s="63"/>
    </row>
    <row r="91" spans="1:11" s="52" customFormat="1" ht="47.25" customHeight="1" outlineLevel="1" x14ac:dyDescent="0.25">
      <c r="A91" s="65" t="s">
        <v>233</v>
      </c>
      <c r="B91" s="65" t="s">
        <v>1076</v>
      </c>
      <c r="C91" s="62" t="s">
        <v>84</v>
      </c>
      <c r="D91" s="62" t="s">
        <v>1211</v>
      </c>
      <c r="E91" s="67"/>
      <c r="F91" s="118"/>
      <c r="G91" s="62"/>
      <c r="H91" s="63"/>
      <c r="I91" s="62" t="s">
        <v>1247</v>
      </c>
      <c r="J91" s="62" t="s">
        <v>1254</v>
      </c>
      <c r="K91" s="71" t="s">
        <v>2316</v>
      </c>
    </row>
    <row r="92" spans="1:11" s="52" customFormat="1" ht="47.25" customHeight="1" outlineLevel="1" x14ac:dyDescent="0.25">
      <c r="A92" s="65" t="s">
        <v>234</v>
      </c>
      <c r="B92" s="65" t="s">
        <v>1077</v>
      </c>
      <c r="C92" s="62" t="s">
        <v>84</v>
      </c>
      <c r="D92" s="62" t="s">
        <v>1211</v>
      </c>
      <c r="E92" s="67"/>
      <c r="F92" s="118"/>
      <c r="G92" s="62"/>
      <c r="H92" s="63"/>
      <c r="I92" s="62" t="s">
        <v>1247</v>
      </c>
      <c r="J92" s="62" t="s">
        <v>1254</v>
      </c>
      <c r="K92" s="71" t="s">
        <v>2316</v>
      </c>
    </row>
    <row r="93" spans="1:11" s="52" customFormat="1" ht="47.25" customHeight="1" outlineLevel="1" x14ac:dyDescent="0.25">
      <c r="A93" s="65" t="s">
        <v>235</v>
      </c>
      <c r="B93" s="65" t="s">
        <v>1078</v>
      </c>
      <c r="C93" s="62" t="s">
        <v>84</v>
      </c>
      <c r="D93" s="62" t="s">
        <v>1211</v>
      </c>
      <c r="E93" s="67"/>
      <c r="F93" s="118"/>
      <c r="G93" s="62"/>
      <c r="H93" s="63"/>
      <c r="I93" s="62" t="s">
        <v>1247</v>
      </c>
      <c r="J93" s="62" t="s">
        <v>1254</v>
      </c>
      <c r="K93" s="71" t="s">
        <v>2316</v>
      </c>
    </row>
    <row r="94" spans="1:11" s="52" customFormat="1" ht="47.25" customHeight="1" outlineLevel="1" x14ac:dyDescent="0.25">
      <c r="A94" s="65" t="s">
        <v>1081</v>
      </c>
      <c r="B94" s="65" t="s">
        <v>1079</v>
      </c>
      <c r="C94" s="62" t="s">
        <v>84</v>
      </c>
      <c r="D94" s="62" t="s">
        <v>1211</v>
      </c>
      <c r="E94" s="67"/>
      <c r="F94" s="118"/>
      <c r="G94" s="62"/>
      <c r="H94" s="63"/>
      <c r="I94" s="62" t="s">
        <v>1247</v>
      </c>
      <c r="J94" s="62" t="s">
        <v>1254</v>
      </c>
      <c r="K94" s="71" t="s">
        <v>2316</v>
      </c>
    </row>
    <row r="95" spans="1:11" s="52" customFormat="1" ht="47.25" customHeight="1" outlineLevel="1" x14ac:dyDescent="0.25">
      <c r="A95" s="65" t="s">
        <v>1082</v>
      </c>
      <c r="B95" s="65" t="s">
        <v>1080</v>
      </c>
      <c r="C95" s="62" t="s">
        <v>84</v>
      </c>
      <c r="D95" s="62" t="s">
        <v>1211</v>
      </c>
      <c r="E95" s="67"/>
      <c r="F95" s="118"/>
      <c r="G95" s="62"/>
      <c r="H95" s="63"/>
      <c r="I95" s="62" t="s">
        <v>1247</v>
      </c>
      <c r="J95" s="62" t="s">
        <v>1254</v>
      </c>
      <c r="K95" s="71" t="s">
        <v>2316</v>
      </c>
    </row>
    <row r="96" spans="1:11" s="52" customFormat="1" ht="47.25" customHeight="1" outlineLevel="1" x14ac:dyDescent="0.25">
      <c r="A96" s="65" t="s">
        <v>2303</v>
      </c>
      <c r="B96" s="65" t="s">
        <v>2305</v>
      </c>
      <c r="C96" s="62" t="s">
        <v>84</v>
      </c>
      <c r="D96" s="62" t="s">
        <v>1211</v>
      </c>
      <c r="E96" s="67"/>
      <c r="F96" s="118"/>
      <c r="G96" s="62"/>
      <c r="H96" s="63"/>
      <c r="I96" s="62" t="s">
        <v>1247</v>
      </c>
      <c r="J96" s="62" t="s">
        <v>1254</v>
      </c>
      <c r="K96" s="71" t="s">
        <v>2316</v>
      </c>
    </row>
    <row r="97" spans="1:11" s="52" customFormat="1" ht="47.25" customHeight="1" outlineLevel="1" x14ac:dyDescent="0.25">
      <c r="A97" s="65" t="s">
        <v>2304</v>
      </c>
      <c r="B97" s="65" t="s">
        <v>2306</v>
      </c>
      <c r="C97" s="62" t="s">
        <v>84</v>
      </c>
      <c r="D97" s="62" t="s">
        <v>1211</v>
      </c>
      <c r="E97" s="67"/>
      <c r="F97" s="118"/>
      <c r="G97" s="62"/>
      <c r="H97" s="63"/>
      <c r="I97" s="62" t="s">
        <v>1247</v>
      </c>
      <c r="J97" s="62" t="s">
        <v>1254</v>
      </c>
      <c r="K97" s="71" t="s">
        <v>2316</v>
      </c>
    </row>
    <row r="98" spans="1:11" s="52" customFormat="1" ht="47.25" customHeight="1" outlineLevel="1" x14ac:dyDescent="0.25">
      <c r="A98" s="65" t="s">
        <v>2307</v>
      </c>
      <c r="B98" s="65" t="s">
        <v>2311</v>
      </c>
      <c r="C98" s="62" t="s">
        <v>84</v>
      </c>
      <c r="D98" s="62" t="s">
        <v>1211</v>
      </c>
      <c r="E98" s="67"/>
      <c r="F98" s="118"/>
      <c r="G98" s="62"/>
      <c r="H98" s="63"/>
      <c r="I98" s="62" t="s">
        <v>1247</v>
      </c>
      <c r="J98" s="62" t="s">
        <v>1254</v>
      </c>
      <c r="K98" s="71" t="s">
        <v>2316</v>
      </c>
    </row>
    <row r="99" spans="1:11" s="52" customFormat="1" ht="47.25" customHeight="1" outlineLevel="1" x14ac:dyDescent="0.25">
      <c r="A99" s="65" t="s">
        <v>2308</v>
      </c>
      <c r="B99" s="65" t="s">
        <v>2312</v>
      </c>
      <c r="C99" s="62" t="s">
        <v>84</v>
      </c>
      <c r="D99" s="62" t="s">
        <v>1211</v>
      </c>
      <c r="E99" s="67"/>
      <c r="F99" s="118"/>
      <c r="G99" s="62"/>
      <c r="H99" s="63"/>
      <c r="I99" s="62" t="s">
        <v>1247</v>
      </c>
      <c r="J99" s="62" t="s">
        <v>1254</v>
      </c>
      <c r="K99" s="71" t="s">
        <v>2316</v>
      </c>
    </row>
    <row r="100" spans="1:11" s="52" customFormat="1" ht="47.25" customHeight="1" outlineLevel="1" x14ac:dyDescent="0.25">
      <c r="A100" s="65" t="s">
        <v>2309</v>
      </c>
      <c r="B100" s="65" t="s">
        <v>2313</v>
      </c>
      <c r="C100" s="62" t="s">
        <v>84</v>
      </c>
      <c r="D100" s="62" t="s">
        <v>1211</v>
      </c>
      <c r="E100" s="67"/>
      <c r="F100" s="118"/>
      <c r="G100" s="62"/>
      <c r="H100" s="63"/>
      <c r="I100" s="62" t="s">
        <v>1247</v>
      </c>
      <c r="J100" s="62" t="s">
        <v>1254</v>
      </c>
      <c r="K100" s="71" t="s">
        <v>2316</v>
      </c>
    </row>
    <row r="101" spans="1:11" s="52" customFormat="1" ht="47.25" customHeight="1" outlineLevel="1" x14ac:dyDescent="0.25">
      <c r="A101" s="65" t="s">
        <v>2310</v>
      </c>
      <c r="B101" s="65" t="s">
        <v>2314</v>
      </c>
      <c r="C101" s="62" t="s">
        <v>84</v>
      </c>
      <c r="D101" s="62" t="s">
        <v>1211</v>
      </c>
      <c r="E101" s="67"/>
      <c r="F101" s="118"/>
      <c r="G101" s="62"/>
      <c r="H101" s="63"/>
      <c r="I101" s="62" t="s">
        <v>1247</v>
      </c>
      <c r="J101" s="62" t="s">
        <v>1254</v>
      </c>
      <c r="K101" s="71" t="s">
        <v>2316</v>
      </c>
    </row>
    <row r="102" spans="1:11" s="52" customFormat="1" ht="15.75" customHeight="1" x14ac:dyDescent="0.25">
      <c r="A102" s="60" t="s">
        <v>236</v>
      </c>
      <c r="B102" s="61" t="s">
        <v>118</v>
      </c>
      <c r="C102" s="62"/>
      <c r="D102" s="62"/>
      <c r="E102" s="67"/>
      <c r="F102" s="62"/>
      <c r="G102" s="62"/>
      <c r="H102" s="63"/>
      <c r="I102" s="70" t="s">
        <v>1248</v>
      </c>
      <c r="J102" s="62"/>
      <c r="K102" s="63"/>
    </row>
    <row r="103" spans="1:11" s="52" customFormat="1" ht="15.75" customHeight="1" outlineLevel="1" x14ac:dyDescent="0.25">
      <c r="A103" s="65" t="s">
        <v>237</v>
      </c>
      <c r="B103" s="65" t="s">
        <v>1069</v>
      </c>
      <c r="C103" s="62" t="s">
        <v>84</v>
      </c>
      <c r="D103" s="62" t="s">
        <v>115</v>
      </c>
      <c r="E103" s="67"/>
      <c r="F103" s="118"/>
      <c r="G103" s="62"/>
      <c r="H103" s="63"/>
      <c r="I103" s="70" t="s">
        <v>1248</v>
      </c>
      <c r="J103" s="62" t="s">
        <v>1280</v>
      </c>
      <c r="K103" s="63" t="s">
        <v>2315</v>
      </c>
    </row>
    <row r="104" spans="1:11" s="52" customFormat="1" ht="15.75" customHeight="1" outlineLevel="1" x14ac:dyDescent="0.25">
      <c r="A104" s="65" t="s">
        <v>238</v>
      </c>
      <c r="B104" s="65" t="s">
        <v>1071</v>
      </c>
      <c r="C104" s="62" t="s">
        <v>84</v>
      </c>
      <c r="D104" s="62" t="s">
        <v>115</v>
      </c>
      <c r="E104" s="67"/>
      <c r="F104" s="118"/>
      <c r="G104" s="62"/>
      <c r="H104" s="63"/>
      <c r="I104" s="70" t="s">
        <v>1248</v>
      </c>
      <c r="J104" s="62" t="s">
        <v>1280</v>
      </c>
      <c r="K104" s="63" t="s">
        <v>2315</v>
      </c>
    </row>
    <row r="105" spans="1:11" s="52" customFormat="1" ht="15.75" customHeight="1" outlineLevel="1" x14ac:dyDescent="0.25">
      <c r="A105" s="65" t="s">
        <v>239</v>
      </c>
      <c r="B105" s="65" t="s">
        <v>1072</v>
      </c>
      <c r="C105" s="62" t="s">
        <v>84</v>
      </c>
      <c r="D105" s="62" t="s">
        <v>115</v>
      </c>
      <c r="E105" s="67"/>
      <c r="F105" s="118"/>
      <c r="G105" s="62"/>
      <c r="H105" s="63"/>
      <c r="I105" s="70" t="s">
        <v>1248</v>
      </c>
      <c r="J105" s="62" t="s">
        <v>1280</v>
      </c>
      <c r="K105" s="63" t="s">
        <v>2315</v>
      </c>
    </row>
    <row r="106" spans="1:11" s="52" customFormat="1" ht="15.75" customHeight="1" outlineLevel="1" x14ac:dyDescent="0.25">
      <c r="A106" s="65" t="s">
        <v>240</v>
      </c>
      <c r="B106" s="65" t="s">
        <v>1073</v>
      </c>
      <c r="C106" s="62" t="s">
        <v>84</v>
      </c>
      <c r="D106" s="62" t="s">
        <v>115</v>
      </c>
      <c r="E106" s="67"/>
      <c r="F106" s="118"/>
      <c r="G106" s="62"/>
      <c r="H106" s="63"/>
      <c r="I106" s="70" t="s">
        <v>1248</v>
      </c>
      <c r="J106" s="62" t="s">
        <v>1280</v>
      </c>
      <c r="K106" s="63" t="s">
        <v>2315</v>
      </c>
    </row>
    <row r="107" spans="1:11" s="52" customFormat="1" ht="15.75" customHeight="1" outlineLevel="1" x14ac:dyDescent="0.25">
      <c r="A107" s="65" t="s">
        <v>241</v>
      </c>
      <c r="B107" s="65" t="s">
        <v>1070</v>
      </c>
      <c r="C107" s="62" t="s">
        <v>84</v>
      </c>
      <c r="D107" s="62" t="s">
        <v>115</v>
      </c>
      <c r="E107" s="67"/>
      <c r="F107" s="118"/>
      <c r="G107" s="62"/>
      <c r="H107" s="63"/>
      <c r="I107" s="70" t="s">
        <v>1248</v>
      </c>
      <c r="J107" s="62" t="s">
        <v>1280</v>
      </c>
      <c r="K107" s="63" t="s">
        <v>2315</v>
      </c>
    </row>
    <row r="108" spans="1:11" s="52" customFormat="1" ht="151.5" customHeight="1" outlineLevel="1" x14ac:dyDescent="0.25">
      <c r="A108" s="65" t="s">
        <v>242</v>
      </c>
      <c r="B108" s="65" t="s">
        <v>1176</v>
      </c>
      <c r="C108" s="62" t="s">
        <v>85</v>
      </c>
      <c r="D108" s="70" t="s">
        <v>2173</v>
      </c>
      <c r="E108" s="67"/>
      <c r="F108" s="62"/>
      <c r="G108" s="119"/>
      <c r="H108" s="71" t="s">
        <v>2326</v>
      </c>
      <c r="I108" s="62" t="s">
        <v>1249</v>
      </c>
      <c r="J108" s="62" t="s">
        <v>1281</v>
      </c>
      <c r="K108" s="63" t="s">
        <v>2315</v>
      </c>
    </row>
    <row r="109" spans="1:11" s="52" customFormat="1" ht="135" outlineLevel="1" x14ac:dyDescent="0.25">
      <c r="A109" s="65" t="s">
        <v>243</v>
      </c>
      <c r="B109" s="65" t="s">
        <v>1223</v>
      </c>
      <c r="C109" s="62" t="s">
        <v>85</v>
      </c>
      <c r="D109" s="70" t="s">
        <v>2173</v>
      </c>
      <c r="E109" s="67"/>
      <c r="F109" s="62"/>
      <c r="G109" s="119"/>
      <c r="H109" s="71" t="s">
        <v>2326</v>
      </c>
      <c r="I109" s="62" t="s">
        <v>1250</v>
      </c>
      <c r="J109" s="62" t="s">
        <v>1281</v>
      </c>
      <c r="K109" s="63" t="s">
        <v>2315</v>
      </c>
    </row>
    <row r="110" spans="1:11" s="52" customFormat="1" ht="135" outlineLevel="1" x14ac:dyDescent="0.25">
      <c r="A110" s="65" t="s">
        <v>244</v>
      </c>
      <c r="B110" s="65" t="s">
        <v>1224</v>
      </c>
      <c r="C110" s="62" t="s">
        <v>85</v>
      </c>
      <c r="D110" s="70" t="s">
        <v>2173</v>
      </c>
      <c r="E110" s="67"/>
      <c r="F110" s="62"/>
      <c r="G110" s="119"/>
      <c r="H110" s="71" t="s">
        <v>2326</v>
      </c>
      <c r="I110" s="62" t="s">
        <v>1250</v>
      </c>
      <c r="J110" s="62" t="s">
        <v>1281</v>
      </c>
      <c r="K110" s="63" t="s">
        <v>2315</v>
      </c>
    </row>
    <row r="111" spans="1:11" s="52" customFormat="1" ht="135" outlineLevel="1" x14ac:dyDescent="0.25">
      <c r="A111" s="65" t="s">
        <v>245</v>
      </c>
      <c r="B111" s="65" t="s">
        <v>36</v>
      </c>
      <c r="C111" s="62" t="s">
        <v>85</v>
      </c>
      <c r="D111" s="70" t="s">
        <v>2173</v>
      </c>
      <c r="E111" s="67"/>
      <c r="F111" s="62"/>
      <c r="G111" s="119"/>
      <c r="H111" s="71" t="s">
        <v>2326</v>
      </c>
      <c r="I111" s="62" t="s">
        <v>1251</v>
      </c>
      <c r="J111" s="62" t="s">
        <v>1282</v>
      </c>
      <c r="K111" s="63" t="s">
        <v>2315</v>
      </c>
    </row>
    <row r="112" spans="1:11" s="52" customFormat="1" ht="135" outlineLevel="1" x14ac:dyDescent="0.25">
      <c r="A112" s="65" t="s">
        <v>1074</v>
      </c>
      <c r="B112" s="65" t="s">
        <v>67</v>
      </c>
      <c r="C112" s="62" t="s">
        <v>85</v>
      </c>
      <c r="D112" s="70" t="s">
        <v>2173</v>
      </c>
      <c r="E112" s="67"/>
      <c r="F112" s="62"/>
      <c r="G112" s="119"/>
      <c r="H112" s="71" t="s">
        <v>2326</v>
      </c>
      <c r="I112" s="62" t="s">
        <v>1249</v>
      </c>
      <c r="J112" s="62" t="s">
        <v>1282</v>
      </c>
      <c r="K112" s="64" t="s">
        <v>1284</v>
      </c>
    </row>
    <row r="113" spans="1:11" s="52" customFormat="1" ht="135" outlineLevel="1" x14ac:dyDescent="0.25">
      <c r="A113" s="65" t="s">
        <v>1075</v>
      </c>
      <c r="B113" s="65" t="s">
        <v>117</v>
      </c>
      <c r="C113" s="62" t="s">
        <v>85</v>
      </c>
      <c r="D113" s="70" t="s">
        <v>2173</v>
      </c>
      <c r="E113" s="67"/>
      <c r="F113" s="62"/>
      <c r="G113" s="119"/>
      <c r="H113" s="71" t="s">
        <v>2326</v>
      </c>
      <c r="I113" s="62" t="s">
        <v>1252</v>
      </c>
      <c r="J113" s="62" t="s">
        <v>1282</v>
      </c>
      <c r="K113" s="64" t="s">
        <v>1283</v>
      </c>
    </row>
    <row r="114" spans="1:11" s="52" customFormat="1" outlineLevel="1" x14ac:dyDescent="0.25">
      <c r="A114" s="65" t="s">
        <v>2317</v>
      </c>
      <c r="B114" s="65" t="s">
        <v>2321</v>
      </c>
      <c r="C114" s="62" t="s">
        <v>84</v>
      </c>
      <c r="D114" s="62" t="s">
        <v>115</v>
      </c>
      <c r="E114" s="67"/>
      <c r="F114" s="118"/>
      <c r="G114" s="62"/>
      <c r="H114" s="71"/>
      <c r="I114" s="70" t="s">
        <v>1248</v>
      </c>
      <c r="J114" s="62" t="s">
        <v>2325</v>
      </c>
      <c r="K114" s="64" t="s">
        <v>2324</v>
      </c>
    </row>
    <row r="115" spans="1:11" s="52" customFormat="1" outlineLevel="1" x14ac:dyDescent="0.25">
      <c r="A115" s="65" t="s">
        <v>2318</v>
      </c>
      <c r="B115" s="65" t="s">
        <v>2331</v>
      </c>
      <c r="C115" s="62" t="s">
        <v>84</v>
      </c>
      <c r="D115" s="62" t="s">
        <v>115</v>
      </c>
      <c r="E115" s="67"/>
      <c r="F115" s="118"/>
      <c r="G115" s="62"/>
      <c r="H115" s="71"/>
      <c r="I115" s="70" t="s">
        <v>1248</v>
      </c>
      <c r="J115" s="62" t="s">
        <v>2325</v>
      </c>
      <c r="K115" s="64" t="s">
        <v>2324</v>
      </c>
    </row>
    <row r="116" spans="1:11" s="52" customFormat="1" outlineLevel="1" x14ac:dyDescent="0.25">
      <c r="A116" s="65" t="s">
        <v>2319</v>
      </c>
      <c r="B116" s="65" t="s">
        <v>2322</v>
      </c>
      <c r="C116" s="62" t="s">
        <v>84</v>
      </c>
      <c r="D116" s="62" t="s">
        <v>115</v>
      </c>
      <c r="E116" s="67"/>
      <c r="F116" s="118"/>
      <c r="G116" s="62"/>
      <c r="H116" s="71"/>
      <c r="I116" s="70" t="s">
        <v>1248</v>
      </c>
      <c r="J116" s="62" t="s">
        <v>2325</v>
      </c>
      <c r="K116" s="64" t="s">
        <v>2324</v>
      </c>
    </row>
    <row r="117" spans="1:11" s="52" customFormat="1" outlineLevel="1" x14ac:dyDescent="0.25">
      <c r="A117" s="65" t="s">
        <v>2320</v>
      </c>
      <c r="B117" s="65" t="s">
        <v>2323</v>
      </c>
      <c r="C117" s="62" t="s">
        <v>84</v>
      </c>
      <c r="D117" s="62" t="s">
        <v>115</v>
      </c>
      <c r="E117" s="67"/>
      <c r="F117" s="118"/>
      <c r="G117" s="62"/>
      <c r="H117" s="71"/>
      <c r="I117" s="70" t="s">
        <v>1248</v>
      </c>
      <c r="J117" s="62" t="s">
        <v>2325</v>
      </c>
      <c r="K117" s="64" t="s">
        <v>2324</v>
      </c>
    </row>
    <row r="118" spans="1:11" s="52" customFormat="1" ht="69.75" customHeight="1" x14ac:dyDescent="0.25">
      <c r="A118" s="60" t="s">
        <v>246</v>
      </c>
      <c r="B118" s="61" t="s">
        <v>111</v>
      </c>
      <c r="C118" s="62" t="s">
        <v>84</v>
      </c>
      <c r="D118" s="62" t="s">
        <v>115</v>
      </c>
      <c r="E118" s="67"/>
      <c r="F118" s="118"/>
      <c r="G118" s="62"/>
      <c r="H118" s="63"/>
      <c r="I118" s="62" t="s">
        <v>1234</v>
      </c>
      <c r="J118" s="62" t="s">
        <v>1271</v>
      </c>
      <c r="K118" s="71" t="s">
        <v>2193</v>
      </c>
    </row>
    <row r="119" spans="1:11" s="52" customFormat="1" ht="15.75" customHeight="1" x14ac:dyDescent="0.25">
      <c r="A119" s="60" t="s">
        <v>247</v>
      </c>
      <c r="B119" s="61" t="s">
        <v>1023</v>
      </c>
      <c r="C119" s="62"/>
      <c r="D119" s="62"/>
      <c r="E119" s="67"/>
      <c r="F119" s="62"/>
      <c r="G119" s="62"/>
      <c r="H119" s="63"/>
      <c r="I119" s="62" t="s">
        <v>1247</v>
      </c>
      <c r="J119" s="62"/>
      <c r="K119" s="63"/>
    </row>
    <row r="120" spans="1:11" s="52" customFormat="1" ht="42.75" customHeight="1" outlineLevel="1" x14ac:dyDescent="0.25">
      <c r="A120" s="65" t="s">
        <v>1026</v>
      </c>
      <c r="B120" s="65" t="s">
        <v>1024</v>
      </c>
      <c r="C120" s="62" t="s">
        <v>84</v>
      </c>
      <c r="D120" s="62" t="s">
        <v>1022</v>
      </c>
      <c r="E120" s="67"/>
      <c r="F120" s="118"/>
      <c r="G120" s="62"/>
      <c r="H120" s="72"/>
      <c r="I120" s="62" t="s">
        <v>1247</v>
      </c>
      <c r="J120" s="62" t="s">
        <v>1265</v>
      </c>
      <c r="K120" s="64" t="s">
        <v>1275</v>
      </c>
    </row>
    <row r="121" spans="1:11" s="52" customFormat="1" ht="30" customHeight="1" outlineLevel="1" x14ac:dyDescent="0.25">
      <c r="A121" s="65" t="s">
        <v>1027</v>
      </c>
      <c r="B121" s="65" t="s">
        <v>1025</v>
      </c>
      <c r="C121" s="62" t="s">
        <v>84</v>
      </c>
      <c r="D121" s="62" t="s">
        <v>1022</v>
      </c>
      <c r="E121" s="67"/>
      <c r="F121" s="118"/>
      <c r="G121" s="62"/>
      <c r="H121" s="63"/>
      <c r="I121" s="62" t="s">
        <v>1247</v>
      </c>
      <c r="J121" s="62" t="s">
        <v>1254</v>
      </c>
      <c r="K121" s="71" t="s">
        <v>1278</v>
      </c>
    </row>
    <row r="122" spans="1:11" s="51" customFormat="1" ht="21" x14ac:dyDescent="0.25">
      <c r="A122" s="55" t="s">
        <v>248</v>
      </c>
      <c r="B122" s="56" t="s">
        <v>64</v>
      </c>
      <c r="C122" s="57"/>
      <c r="D122" s="58"/>
      <c r="E122" s="58"/>
      <c r="F122" s="58"/>
      <c r="G122" s="59"/>
      <c r="H122" s="59"/>
      <c r="I122" s="58"/>
      <c r="J122" s="58"/>
      <c r="K122" s="59"/>
    </row>
    <row r="123" spans="1:11" s="52" customFormat="1" ht="90" x14ac:dyDescent="0.25">
      <c r="A123" s="60" t="s">
        <v>249</v>
      </c>
      <c r="B123" s="61" t="s">
        <v>113</v>
      </c>
      <c r="C123" s="62" t="s">
        <v>85</v>
      </c>
      <c r="D123" s="70" t="s">
        <v>2173</v>
      </c>
      <c r="E123" s="67"/>
      <c r="F123" s="62"/>
      <c r="G123" s="119"/>
      <c r="H123" s="71" t="s">
        <v>1175</v>
      </c>
      <c r="I123" s="62" t="s">
        <v>1244</v>
      </c>
      <c r="J123" s="62" t="s">
        <v>1271</v>
      </c>
      <c r="K123" s="71" t="s">
        <v>1285</v>
      </c>
    </row>
    <row r="124" spans="1:11" s="52" customFormat="1" x14ac:dyDescent="0.25">
      <c r="A124" s="60" t="s">
        <v>250</v>
      </c>
      <c r="B124" s="61" t="s">
        <v>1083</v>
      </c>
      <c r="C124" s="62"/>
      <c r="D124" s="62"/>
      <c r="E124" s="67"/>
      <c r="F124" s="62"/>
      <c r="G124" s="62"/>
      <c r="H124" s="63"/>
      <c r="I124" s="62" t="s">
        <v>1253</v>
      </c>
      <c r="J124" s="62"/>
      <c r="K124" s="63"/>
    </row>
    <row r="125" spans="1:11" s="52" customFormat="1" outlineLevel="1" x14ac:dyDescent="0.25">
      <c r="A125" s="65" t="s">
        <v>251</v>
      </c>
      <c r="B125" s="65" t="s">
        <v>63</v>
      </c>
      <c r="C125" s="62" t="s">
        <v>84</v>
      </c>
      <c r="D125" s="62" t="s">
        <v>1210</v>
      </c>
      <c r="E125" s="67"/>
      <c r="F125" s="118"/>
      <c r="G125" s="62"/>
      <c r="H125" s="63"/>
      <c r="I125" s="62" t="s">
        <v>1253</v>
      </c>
      <c r="J125" s="62" t="s">
        <v>1271</v>
      </c>
      <c r="K125" s="63"/>
    </row>
    <row r="126" spans="1:11" s="52" customFormat="1" outlineLevel="1" x14ac:dyDescent="0.25">
      <c r="A126" s="65" t="s">
        <v>252</v>
      </c>
      <c r="B126" s="65" t="s">
        <v>60</v>
      </c>
      <c r="C126" s="62" t="s">
        <v>84</v>
      </c>
      <c r="D126" s="62" t="s">
        <v>1210</v>
      </c>
      <c r="E126" s="67"/>
      <c r="F126" s="118"/>
      <c r="G126" s="62"/>
      <c r="H126" s="63"/>
      <c r="I126" s="62" t="s">
        <v>1253</v>
      </c>
      <c r="J126" s="62" t="s">
        <v>1271</v>
      </c>
      <c r="K126" s="63"/>
    </row>
    <row r="127" spans="1:11" s="52" customFormat="1" outlineLevel="1" x14ac:dyDescent="0.25">
      <c r="A127" s="65" t="s">
        <v>253</v>
      </c>
      <c r="B127" s="65" t="s">
        <v>61</v>
      </c>
      <c r="C127" s="62" t="s">
        <v>84</v>
      </c>
      <c r="D127" s="62" t="s">
        <v>1210</v>
      </c>
      <c r="E127" s="67"/>
      <c r="F127" s="118"/>
      <c r="G127" s="62"/>
      <c r="H127" s="63"/>
      <c r="I127" s="62" t="s">
        <v>1253</v>
      </c>
      <c r="J127" s="62" t="s">
        <v>1271</v>
      </c>
      <c r="K127" s="63"/>
    </row>
    <row r="128" spans="1:11" s="52" customFormat="1" outlineLevel="1" x14ac:dyDescent="0.25">
      <c r="A128" s="65" t="s">
        <v>254</v>
      </c>
      <c r="B128" s="65" t="s">
        <v>62</v>
      </c>
      <c r="C128" s="62" t="s">
        <v>84</v>
      </c>
      <c r="D128" s="62" t="s">
        <v>1210</v>
      </c>
      <c r="E128" s="67"/>
      <c r="F128" s="118"/>
      <c r="G128" s="62"/>
      <c r="H128" s="63"/>
      <c r="I128" s="62" t="s">
        <v>1253</v>
      </c>
      <c r="J128" s="62" t="s">
        <v>1271</v>
      </c>
      <c r="K128" s="63"/>
    </row>
    <row r="129" spans="1:11" s="52" customFormat="1" outlineLevel="1" x14ac:dyDescent="0.25">
      <c r="A129" s="65" t="s">
        <v>255</v>
      </c>
      <c r="B129" s="65" t="s">
        <v>53</v>
      </c>
      <c r="C129" s="62" t="s">
        <v>84</v>
      </c>
      <c r="D129" s="62" t="s">
        <v>1210</v>
      </c>
      <c r="E129" s="67"/>
      <c r="F129" s="118"/>
      <c r="G129" s="62"/>
      <c r="H129" s="63"/>
      <c r="I129" s="62" t="s">
        <v>1253</v>
      </c>
      <c r="J129" s="62" t="s">
        <v>1271</v>
      </c>
      <c r="K129" s="63"/>
    </row>
    <row r="130" spans="1:11" s="52" customFormat="1" outlineLevel="1" x14ac:dyDescent="0.25">
      <c r="A130" s="65" t="s">
        <v>256</v>
      </c>
      <c r="B130" s="65" t="s">
        <v>54</v>
      </c>
      <c r="C130" s="62" t="s">
        <v>84</v>
      </c>
      <c r="D130" s="62" t="s">
        <v>1210</v>
      </c>
      <c r="E130" s="67"/>
      <c r="F130" s="118"/>
      <c r="G130" s="62"/>
      <c r="H130" s="63"/>
      <c r="I130" s="62" t="s">
        <v>1253</v>
      </c>
      <c r="J130" s="62" t="s">
        <v>1271</v>
      </c>
      <c r="K130" s="63"/>
    </row>
    <row r="131" spans="1:11" s="52" customFormat="1" outlineLevel="1" x14ac:dyDescent="0.25">
      <c r="A131" s="65" t="s">
        <v>257</v>
      </c>
      <c r="B131" s="65" t="s">
        <v>55</v>
      </c>
      <c r="C131" s="62" t="s">
        <v>84</v>
      </c>
      <c r="D131" s="62" t="s">
        <v>1210</v>
      </c>
      <c r="E131" s="67"/>
      <c r="F131" s="118"/>
      <c r="G131" s="62"/>
      <c r="H131" s="63"/>
      <c r="I131" s="62" t="s">
        <v>1253</v>
      </c>
      <c r="J131" s="62" t="s">
        <v>1271</v>
      </c>
      <c r="K131" s="63"/>
    </row>
    <row r="132" spans="1:11" s="52" customFormat="1" outlineLevel="1" x14ac:dyDescent="0.25">
      <c r="A132" s="65" t="s">
        <v>258</v>
      </c>
      <c r="B132" s="65" t="s">
        <v>57</v>
      </c>
      <c r="C132" s="62" t="s">
        <v>84</v>
      </c>
      <c r="D132" s="62" t="s">
        <v>1210</v>
      </c>
      <c r="E132" s="67"/>
      <c r="F132" s="118"/>
      <c r="G132" s="62"/>
      <c r="H132" s="63"/>
      <c r="I132" s="62" t="s">
        <v>1253</v>
      </c>
      <c r="J132" s="62" t="s">
        <v>1271</v>
      </c>
      <c r="K132" s="63"/>
    </row>
    <row r="133" spans="1:11" s="52" customFormat="1" outlineLevel="1" x14ac:dyDescent="0.25">
      <c r="A133" s="65" t="s">
        <v>259</v>
      </c>
      <c r="B133" s="65" t="s">
        <v>56</v>
      </c>
      <c r="C133" s="62" t="s">
        <v>84</v>
      </c>
      <c r="D133" s="62" t="s">
        <v>1210</v>
      </c>
      <c r="E133" s="67"/>
      <c r="F133" s="118"/>
      <c r="G133" s="62"/>
      <c r="H133" s="63"/>
      <c r="I133" s="62" t="s">
        <v>1253</v>
      </c>
      <c r="J133" s="62" t="s">
        <v>1271</v>
      </c>
      <c r="K133" s="63"/>
    </row>
    <row r="134" spans="1:11" s="52" customFormat="1" outlineLevel="1" x14ac:dyDescent="0.25">
      <c r="A134" s="65" t="s">
        <v>260</v>
      </c>
      <c r="B134" s="65" t="s">
        <v>58</v>
      </c>
      <c r="C134" s="62" t="s">
        <v>84</v>
      </c>
      <c r="D134" s="62" t="s">
        <v>1210</v>
      </c>
      <c r="E134" s="67"/>
      <c r="F134" s="118"/>
      <c r="G134" s="62"/>
      <c r="H134" s="63"/>
      <c r="I134" s="62" t="s">
        <v>1253</v>
      </c>
      <c r="J134" s="62" t="s">
        <v>1271</v>
      </c>
      <c r="K134" s="63"/>
    </row>
    <row r="135" spans="1:11" s="52" customFormat="1" outlineLevel="1" x14ac:dyDescent="0.25">
      <c r="A135" s="65" t="s">
        <v>261</v>
      </c>
      <c r="B135" s="65" t="s">
        <v>59</v>
      </c>
      <c r="C135" s="62" t="s">
        <v>84</v>
      </c>
      <c r="D135" s="62" t="s">
        <v>1210</v>
      </c>
      <c r="E135" s="67"/>
      <c r="F135" s="118"/>
      <c r="G135" s="62"/>
      <c r="H135" s="63"/>
      <c r="I135" s="62" t="s">
        <v>1253</v>
      </c>
      <c r="J135" s="62" t="s">
        <v>1271</v>
      </c>
      <c r="K135" s="63"/>
    </row>
    <row r="136" spans="1:11" s="52" customFormat="1" outlineLevel="1" x14ac:dyDescent="0.25">
      <c r="A136" s="65" t="s">
        <v>262</v>
      </c>
      <c r="B136" s="65" t="s">
        <v>65</v>
      </c>
      <c r="C136" s="62" t="s">
        <v>84</v>
      </c>
      <c r="D136" s="62" t="s">
        <v>1210</v>
      </c>
      <c r="E136" s="67"/>
      <c r="F136" s="118"/>
      <c r="G136" s="62"/>
      <c r="H136" s="63"/>
      <c r="I136" s="62" t="s">
        <v>1253</v>
      </c>
      <c r="J136" s="62" t="s">
        <v>1271</v>
      </c>
      <c r="K136" s="63"/>
    </row>
    <row r="137" spans="1:11" s="52" customFormat="1" outlineLevel="1" x14ac:dyDescent="0.25">
      <c r="A137" s="65" t="s">
        <v>263</v>
      </c>
      <c r="B137" s="65" t="s">
        <v>66</v>
      </c>
      <c r="C137" s="62" t="s">
        <v>84</v>
      </c>
      <c r="D137" s="62" t="s">
        <v>1210</v>
      </c>
      <c r="E137" s="67"/>
      <c r="F137" s="118"/>
      <c r="G137" s="62"/>
      <c r="H137" s="63"/>
      <c r="I137" s="62" t="s">
        <v>1253</v>
      </c>
      <c r="J137" s="62" t="s">
        <v>1271</v>
      </c>
      <c r="K137" s="63"/>
    </row>
    <row r="138" spans="1:11" s="52" customFormat="1" ht="45" outlineLevel="1" x14ac:dyDescent="0.25">
      <c r="A138" s="65" t="s">
        <v>1089</v>
      </c>
      <c r="B138" s="79" t="s">
        <v>1202</v>
      </c>
      <c r="C138" s="62" t="s">
        <v>84</v>
      </c>
      <c r="D138" s="62" t="s">
        <v>1210</v>
      </c>
      <c r="E138" s="67"/>
      <c r="F138" s="118"/>
      <c r="G138" s="62"/>
      <c r="H138" s="63"/>
      <c r="I138" s="62" t="s">
        <v>1253</v>
      </c>
      <c r="J138" s="62" t="s">
        <v>1271</v>
      </c>
      <c r="K138" s="71" t="s">
        <v>1286</v>
      </c>
    </row>
    <row r="139" spans="1:11" s="52" customFormat="1" ht="45" outlineLevel="1" x14ac:dyDescent="0.25">
      <c r="A139" s="65" t="s">
        <v>1090</v>
      </c>
      <c r="B139" s="79" t="s">
        <v>1203</v>
      </c>
      <c r="C139" s="62" t="s">
        <v>84</v>
      </c>
      <c r="D139" s="62" t="s">
        <v>1210</v>
      </c>
      <c r="E139" s="67"/>
      <c r="F139" s="118"/>
      <c r="G139" s="62"/>
      <c r="H139" s="63"/>
      <c r="I139" s="62" t="s">
        <v>1253</v>
      </c>
      <c r="J139" s="62" t="s">
        <v>1271</v>
      </c>
      <c r="K139" s="71" t="s">
        <v>1286</v>
      </c>
    </row>
    <row r="140" spans="1:11" s="52" customFormat="1" ht="45" outlineLevel="1" x14ac:dyDescent="0.25">
      <c r="A140" s="65" t="s">
        <v>1091</v>
      </c>
      <c r="B140" s="79" t="s">
        <v>1204</v>
      </c>
      <c r="C140" s="62" t="s">
        <v>84</v>
      </c>
      <c r="D140" s="62" t="s">
        <v>1210</v>
      </c>
      <c r="E140" s="67"/>
      <c r="F140" s="118"/>
      <c r="G140" s="62"/>
      <c r="H140" s="63"/>
      <c r="I140" s="62" t="s">
        <v>1253</v>
      </c>
      <c r="J140" s="62" t="s">
        <v>1271</v>
      </c>
      <c r="K140" s="71" t="s">
        <v>1286</v>
      </c>
    </row>
    <row r="141" spans="1:11" s="52" customFormat="1" ht="45" outlineLevel="1" x14ac:dyDescent="0.25">
      <c r="A141" s="65" t="s">
        <v>1092</v>
      </c>
      <c r="B141" s="79" t="s">
        <v>1205</v>
      </c>
      <c r="C141" s="62" t="s">
        <v>84</v>
      </c>
      <c r="D141" s="62" t="s">
        <v>1210</v>
      </c>
      <c r="E141" s="67"/>
      <c r="F141" s="118"/>
      <c r="G141" s="62"/>
      <c r="H141" s="63"/>
      <c r="I141" s="62" t="s">
        <v>1253</v>
      </c>
      <c r="J141" s="62" t="s">
        <v>1271</v>
      </c>
      <c r="K141" s="71" t="s">
        <v>1286</v>
      </c>
    </row>
    <row r="142" spans="1:11" s="52" customFormat="1" ht="45" outlineLevel="1" x14ac:dyDescent="0.25">
      <c r="A142" s="65" t="s">
        <v>1093</v>
      </c>
      <c r="B142" s="79" t="s">
        <v>1206</v>
      </c>
      <c r="C142" s="62" t="s">
        <v>84</v>
      </c>
      <c r="D142" s="62" t="s">
        <v>1210</v>
      </c>
      <c r="E142" s="67"/>
      <c r="F142" s="118"/>
      <c r="G142" s="62"/>
      <c r="H142" s="63"/>
      <c r="I142" s="62" t="s">
        <v>1253</v>
      </c>
      <c r="J142" s="62" t="s">
        <v>1271</v>
      </c>
      <c r="K142" s="71" t="s">
        <v>1286</v>
      </c>
    </row>
    <row r="143" spans="1:11" s="52" customFormat="1" x14ac:dyDescent="0.25">
      <c r="A143" s="60" t="s">
        <v>264</v>
      </c>
      <c r="B143" s="61" t="s">
        <v>1084</v>
      </c>
      <c r="C143" s="62"/>
      <c r="D143" s="62"/>
      <c r="E143" s="67"/>
      <c r="F143" s="62"/>
      <c r="G143" s="62"/>
      <c r="H143" s="63"/>
      <c r="I143" s="62" t="s">
        <v>1253</v>
      </c>
      <c r="J143" s="62"/>
      <c r="K143" s="63"/>
    </row>
    <row r="144" spans="1:11" s="52" customFormat="1" outlineLevel="1" x14ac:dyDescent="0.25">
      <c r="A144" s="65" t="s">
        <v>265</v>
      </c>
      <c r="B144" s="65" t="s">
        <v>63</v>
      </c>
      <c r="C144" s="62" t="s">
        <v>84</v>
      </c>
      <c r="D144" s="62" t="s">
        <v>1210</v>
      </c>
      <c r="E144" s="67"/>
      <c r="F144" s="118"/>
      <c r="G144" s="62"/>
      <c r="H144" s="63"/>
      <c r="I144" s="62" t="s">
        <v>1253</v>
      </c>
      <c r="J144" s="62" t="s">
        <v>1271</v>
      </c>
      <c r="K144" s="63"/>
    </row>
    <row r="145" spans="1:11" s="52" customFormat="1" outlineLevel="1" x14ac:dyDescent="0.25">
      <c r="A145" s="65" t="s">
        <v>266</v>
      </c>
      <c r="B145" s="65" t="s">
        <v>60</v>
      </c>
      <c r="C145" s="62" t="s">
        <v>84</v>
      </c>
      <c r="D145" s="62" t="s">
        <v>1210</v>
      </c>
      <c r="E145" s="67"/>
      <c r="F145" s="118"/>
      <c r="G145" s="62"/>
      <c r="H145" s="63"/>
      <c r="I145" s="62" t="s">
        <v>1253</v>
      </c>
      <c r="J145" s="62" t="s">
        <v>1271</v>
      </c>
      <c r="K145" s="63"/>
    </row>
    <row r="146" spans="1:11" s="52" customFormat="1" outlineLevel="1" x14ac:dyDescent="0.25">
      <c r="A146" s="65" t="s">
        <v>267</v>
      </c>
      <c r="B146" s="65" t="s">
        <v>61</v>
      </c>
      <c r="C146" s="62" t="s">
        <v>84</v>
      </c>
      <c r="D146" s="62" t="s">
        <v>1210</v>
      </c>
      <c r="E146" s="67"/>
      <c r="F146" s="118"/>
      <c r="G146" s="62"/>
      <c r="H146" s="63"/>
      <c r="I146" s="62" t="s">
        <v>1253</v>
      </c>
      <c r="J146" s="62" t="s">
        <v>1271</v>
      </c>
      <c r="K146" s="63"/>
    </row>
    <row r="147" spans="1:11" s="52" customFormat="1" outlineLevel="1" x14ac:dyDescent="0.25">
      <c r="A147" s="65" t="s">
        <v>268</v>
      </c>
      <c r="B147" s="65" t="s">
        <v>62</v>
      </c>
      <c r="C147" s="62" t="s">
        <v>84</v>
      </c>
      <c r="D147" s="62" t="s">
        <v>1210</v>
      </c>
      <c r="E147" s="67"/>
      <c r="F147" s="118"/>
      <c r="G147" s="62"/>
      <c r="H147" s="63"/>
      <c r="I147" s="62" t="s">
        <v>1253</v>
      </c>
      <c r="J147" s="62" t="s">
        <v>1271</v>
      </c>
      <c r="K147" s="63"/>
    </row>
    <row r="148" spans="1:11" s="52" customFormat="1" outlineLevel="1" x14ac:dyDescent="0.25">
      <c r="A148" s="65" t="s">
        <v>269</v>
      </c>
      <c r="B148" s="65" t="s">
        <v>53</v>
      </c>
      <c r="C148" s="62" t="s">
        <v>84</v>
      </c>
      <c r="D148" s="62" t="s">
        <v>1210</v>
      </c>
      <c r="E148" s="67"/>
      <c r="F148" s="118"/>
      <c r="G148" s="62"/>
      <c r="H148" s="63"/>
      <c r="I148" s="62" t="s">
        <v>1253</v>
      </c>
      <c r="J148" s="62" t="s">
        <v>1271</v>
      </c>
      <c r="K148" s="63"/>
    </row>
    <row r="149" spans="1:11" s="52" customFormat="1" outlineLevel="1" x14ac:dyDescent="0.25">
      <c r="A149" s="65" t="s">
        <v>270</v>
      </c>
      <c r="B149" s="65" t="s">
        <v>54</v>
      </c>
      <c r="C149" s="62" t="s">
        <v>84</v>
      </c>
      <c r="D149" s="62" t="s">
        <v>1210</v>
      </c>
      <c r="E149" s="67"/>
      <c r="F149" s="118"/>
      <c r="G149" s="62"/>
      <c r="H149" s="63"/>
      <c r="I149" s="62" t="s">
        <v>1253</v>
      </c>
      <c r="J149" s="62" t="s">
        <v>1271</v>
      </c>
      <c r="K149" s="63"/>
    </row>
    <row r="150" spans="1:11" s="52" customFormat="1" outlineLevel="1" x14ac:dyDescent="0.25">
      <c r="A150" s="65" t="s">
        <v>271</v>
      </c>
      <c r="B150" s="65" t="s">
        <v>55</v>
      </c>
      <c r="C150" s="62" t="s">
        <v>84</v>
      </c>
      <c r="D150" s="62" t="s">
        <v>1210</v>
      </c>
      <c r="E150" s="67"/>
      <c r="F150" s="118"/>
      <c r="G150" s="62"/>
      <c r="H150" s="63"/>
      <c r="I150" s="62" t="s">
        <v>1253</v>
      </c>
      <c r="J150" s="62" t="s">
        <v>1271</v>
      </c>
      <c r="K150" s="63"/>
    </row>
    <row r="151" spans="1:11" s="52" customFormat="1" outlineLevel="1" x14ac:dyDescent="0.25">
      <c r="A151" s="65" t="s">
        <v>272</v>
      </c>
      <c r="B151" s="65" t="s">
        <v>57</v>
      </c>
      <c r="C151" s="62" t="s">
        <v>84</v>
      </c>
      <c r="D151" s="62" t="s">
        <v>1210</v>
      </c>
      <c r="E151" s="67"/>
      <c r="F151" s="118"/>
      <c r="G151" s="62"/>
      <c r="H151" s="63"/>
      <c r="I151" s="62" t="s">
        <v>1253</v>
      </c>
      <c r="J151" s="62" t="s">
        <v>1271</v>
      </c>
      <c r="K151" s="63"/>
    </row>
    <row r="152" spans="1:11" s="52" customFormat="1" outlineLevel="1" x14ac:dyDescent="0.25">
      <c r="A152" s="65" t="s">
        <v>273</v>
      </c>
      <c r="B152" s="65" t="s">
        <v>56</v>
      </c>
      <c r="C152" s="62" t="s">
        <v>84</v>
      </c>
      <c r="D152" s="62" t="s">
        <v>1210</v>
      </c>
      <c r="E152" s="67"/>
      <c r="F152" s="118"/>
      <c r="G152" s="62"/>
      <c r="H152" s="63"/>
      <c r="I152" s="62" t="s">
        <v>1253</v>
      </c>
      <c r="J152" s="62" t="s">
        <v>1271</v>
      </c>
      <c r="K152" s="63"/>
    </row>
    <row r="153" spans="1:11" s="52" customFormat="1" outlineLevel="1" x14ac:dyDescent="0.25">
      <c r="A153" s="65" t="s">
        <v>274</v>
      </c>
      <c r="B153" s="65" t="s">
        <v>58</v>
      </c>
      <c r="C153" s="62" t="s">
        <v>84</v>
      </c>
      <c r="D153" s="62" t="s">
        <v>1210</v>
      </c>
      <c r="E153" s="67"/>
      <c r="F153" s="118"/>
      <c r="G153" s="62"/>
      <c r="H153" s="63"/>
      <c r="I153" s="62" t="s">
        <v>1253</v>
      </c>
      <c r="J153" s="62" t="s">
        <v>1271</v>
      </c>
      <c r="K153" s="63"/>
    </row>
    <row r="154" spans="1:11" s="52" customFormat="1" outlineLevel="1" x14ac:dyDescent="0.25">
      <c r="A154" s="65" t="s">
        <v>275</v>
      </c>
      <c r="B154" s="65" t="s">
        <v>59</v>
      </c>
      <c r="C154" s="62" t="s">
        <v>84</v>
      </c>
      <c r="D154" s="62" t="s">
        <v>1210</v>
      </c>
      <c r="E154" s="67"/>
      <c r="F154" s="118"/>
      <c r="G154" s="62"/>
      <c r="H154" s="63"/>
      <c r="I154" s="62" t="s">
        <v>1253</v>
      </c>
      <c r="J154" s="62" t="s">
        <v>1271</v>
      </c>
      <c r="K154" s="63"/>
    </row>
    <row r="155" spans="1:11" s="52" customFormat="1" outlineLevel="1" x14ac:dyDescent="0.25">
      <c r="A155" s="65" t="s">
        <v>276</v>
      </c>
      <c r="B155" s="65" t="s">
        <v>65</v>
      </c>
      <c r="C155" s="62" t="s">
        <v>84</v>
      </c>
      <c r="D155" s="62" t="s">
        <v>1210</v>
      </c>
      <c r="E155" s="67"/>
      <c r="F155" s="118"/>
      <c r="G155" s="62"/>
      <c r="H155" s="63"/>
      <c r="I155" s="62" t="s">
        <v>1253</v>
      </c>
      <c r="J155" s="62" t="s">
        <v>1271</v>
      </c>
      <c r="K155" s="63"/>
    </row>
    <row r="156" spans="1:11" s="52" customFormat="1" outlineLevel="1" x14ac:dyDescent="0.25">
      <c r="A156" s="65" t="s">
        <v>277</v>
      </c>
      <c r="B156" s="65" t="s">
        <v>66</v>
      </c>
      <c r="C156" s="62" t="s">
        <v>84</v>
      </c>
      <c r="D156" s="62" t="s">
        <v>1210</v>
      </c>
      <c r="E156" s="67"/>
      <c r="F156" s="118"/>
      <c r="G156" s="62"/>
      <c r="H156" s="63"/>
      <c r="I156" s="62" t="s">
        <v>1253</v>
      </c>
      <c r="J156" s="62" t="s">
        <v>1271</v>
      </c>
      <c r="K156" s="63"/>
    </row>
    <row r="157" spans="1:11" s="52" customFormat="1" ht="45" outlineLevel="1" x14ac:dyDescent="0.25">
      <c r="A157" s="65" t="s">
        <v>1094</v>
      </c>
      <c r="B157" s="79" t="s">
        <v>1202</v>
      </c>
      <c r="C157" s="62" t="s">
        <v>84</v>
      </c>
      <c r="D157" s="62" t="s">
        <v>1210</v>
      </c>
      <c r="E157" s="67"/>
      <c r="F157" s="118"/>
      <c r="G157" s="62"/>
      <c r="H157" s="63"/>
      <c r="I157" s="62" t="s">
        <v>1253</v>
      </c>
      <c r="J157" s="62" t="s">
        <v>1271</v>
      </c>
      <c r="K157" s="71" t="s">
        <v>1286</v>
      </c>
    </row>
    <row r="158" spans="1:11" s="52" customFormat="1" ht="45" outlineLevel="1" x14ac:dyDescent="0.25">
      <c r="A158" s="65" t="s">
        <v>1095</v>
      </c>
      <c r="B158" s="79" t="s">
        <v>1203</v>
      </c>
      <c r="C158" s="62" t="s">
        <v>84</v>
      </c>
      <c r="D158" s="62" t="s">
        <v>1210</v>
      </c>
      <c r="E158" s="67"/>
      <c r="F158" s="118"/>
      <c r="G158" s="62"/>
      <c r="H158" s="63"/>
      <c r="I158" s="62" t="s">
        <v>1253</v>
      </c>
      <c r="J158" s="62" t="s">
        <v>1271</v>
      </c>
      <c r="K158" s="71" t="s">
        <v>1286</v>
      </c>
    </row>
    <row r="159" spans="1:11" s="52" customFormat="1" ht="45" outlineLevel="1" x14ac:dyDescent="0.25">
      <c r="A159" s="65" t="s">
        <v>1096</v>
      </c>
      <c r="B159" s="79" t="s">
        <v>1204</v>
      </c>
      <c r="C159" s="62" t="s">
        <v>84</v>
      </c>
      <c r="D159" s="62" t="s">
        <v>1210</v>
      </c>
      <c r="E159" s="67"/>
      <c r="F159" s="118"/>
      <c r="G159" s="62"/>
      <c r="H159" s="63"/>
      <c r="I159" s="62" t="s">
        <v>1253</v>
      </c>
      <c r="J159" s="62" t="s">
        <v>1271</v>
      </c>
      <c r="K159" s="71" t="s">
        <v>1286</v>
      </c>
    </row>
    <row r="160" spans="1:11" s="52" customFormat="1" ht="45" outlineLevel="1" x14ac:dyDescent="0.25">
      <c r="A160" s="65" t="s">
        <v>1097</v>
      </c>
      <c r="B160" s="79" t="s">
        <v>1205</v>
      </c>
      <c r="C160" s="62" t="s">
        <v>84</v>
      </c>
      <c r="D160" s="62" t="s">
        <v>1210</v>
      </c>
      <c r="E160" s="67"/>
      <c r="F160" s="118"/>
      <c r="G160" s="62"/>
      <c r="H160" s="63"/>
      <c r="I160" s="62" t="s">
        <v>1253</v>
      </c>
      <c r="J160" s="62" t="s">
        <v>1271</v>
      </c>
      <c r="K160" s="71" t="s">
        <v>1286</v>
      </c>
    </row>
    <row r="161" spans="1:11" s="52" customFormat="1" ht="45" outlineLevel="1" x14ac:dyDescent="0.25">
      <c r="A161" s="65" t="s">
        <v>1098</v>
      </c>
      <c r="B161" s="79" t="s">
        <v>1206</v>
      </c>
      <c r="C161" s="62" t="s">
        <v>84</v>
      </c>
      <c r="D161" s="62" t="s">
        <v>1210</v>
      </c>
      <c r="E161" s="67"/>
      <c r="F161" s="118"/>
      <c r="G161" s="62"/>
      <c r="H161" s="63"/>
      <c r="I161" s="62" t="s">
        <v>1253</v>
      </c>
      <c r="J161" s="62" t="s">
        <v>1271</v>
      </c>
      <c r="K161" s="71" t="s">
        <v>1286</v>
      </c>
    </row>
    <row r="162" spans="1:11" x14ac:dyDescent="0.25">
      <c r="A162" s="60" t="s">
        <v>1099</v>
      </c>
      <c r="B162" s="61" t="s">
        <v>1085</v>
      </c>
      <c r="C162" s="50"/>
      <c r="D162" s="77"/>
      <c r="E162" s="132"/>
      <c r="F162" s="77"/>
      <c r="G162" s="78"/>
      <c r="H162" s="78"/>
      <c r="I162" s="62" t="s">
        <v>1253</v>
      </c>
      <c r="J162" s="77"/>
      <c r="K162" s="78"/>
    </row>
    <row r="163" spans="1:11" outlineLevel="1" x14ac:dyDescent="0.25">
      <c r="A163" s="65" t="s">
        <v>1100</v>
      </c>
      <c r="B163" s="65" t="s">
        <v>63</v>
      </c>
      <c r="C163" s="62" t="s">
        <v>84</v>
      </c>
      <c r="D163" s="62" t="s">
        <v>1210</v>
      </c>
      <c r="E163" s="67"/>
      <c r="F163" s="118"/>
      <c r="G163" s="78"/>
      <c r="H163" s="78"/>
      <c r="I163" s="62" t="s">
        <v>1253</v>
      </c>
      <c r="J163" s="62" t="s">
        <v>1271</v>
      </c>
      <c r="K163" s="78"/>
    </row>
    <row r="164" spans="1:11" outlineLevel="1" x14ac:dyDescent="0.25">
      <c r="A164" s="65" t="s">
        <v>1101</v>
      </c>
      <c r="B164" s="65" t="s">
        <v>60</v>
      </c>
      <c r="C164" s="62" t="s">
        <v>84</v>
      </c>
      <c r="D164" s="62" t="s">
        <v>1210</v>
      </c>
      <c r="E164" s="67"/>
      <c r="F164" s="118"/>
      <c r="G164" s="78"/>
      <c r="H164" s="78"/>
      <c r="I164" s="62" t="s">
        <v>1253</v>
      </c>
      <c r="J164" s="62" t="s">
        <v>1271</v>
      </c>
      <c r="K164" s="78"/>
    </row>
    <row r="165" spans="1:11" outlineLevel="1" x14ac:dyDescent="0.25">
      <c r="A165" s="65" t="s">
        <v>1102</v>
      </c>
      <c r="B165" s="65" t="s">
        <v>61</v>
      </c>
      <c r="C165" s="62" t="s">
        <v>84</v>
      </c>
      <c r="D165" s="62" t="s">
        <v>1210</v>
      </c>
      <c r="E165" s="67"/>
      <c r="F165" s="118"/>
      <c r="G165" s="78"/>
      <c r="H165" s="78"/>
      <c r="I165" s="62" t="s">
        <v>1253</v>
      </c>
      <c r="J165" s="62" t="s">
        <v>1271</v>
      </c>
      <c r="K165" s="78"/>
    </row>
    <row r="166" spans="1:11" outlineLevel="1" x14ac:dyDescent="0.25">
      <c r="A166" s="65" t="s">
        <v>1103</v>
      </c>
      <c r="B166" s="65" t="s">
        <v>62</v>
      </c>
      <c r="C166" s="62" t="s">
        <v>84</v>
      </c>
      <c r="D166" s="62" t="s">
        <v>1210</v>
      </c>
      <c r="E166" s="67"/>
      <c r="F166" s="118"/>
      <c r="G166" s="78"/>
      <c r="H166" s="78"/>
      <c r="I166" s="62" t="s">
        <v>1253</v>
      </c>
      <c r="J166" s="62" t="s">
        <v>1271</v>
      </c>
      <c r="K166" s="78"/>
    </row>
    <row r="167" spans="1:11" outlineLevel="1" x14ac:dyDescent="0.25">
      <c r="A167" s="65" t="s">
        <v>1104</v>
      </c>
      <c r="B167" s="65" t="s">
        <v>53</v>
      </c>
      <c r="C167" s="62" t="s">
        <v>84</v>
      </c>
      <c r="D167" s="62" t="s">
        <v>1210</v>
      </c>
      <c r="E167" s="67"/>
      <c r="F167" s="118"/>
      <c r="G167" s="78"/>
      <c r="H167" s="78"/>
      <c r="I167" s="62" t="s">
        <v>1253</v>
      </c>
      <c r="J167" s="62" t="s">
        <v>1271</v>
      </c>
      <c r="K167" s="78"/>
    </row>
    <row r="168" spans="1:11" outlineLevel="1" x14ac:dyDescent="0.25">
      <c r="A168" s="65" t="s">
        <v>1105</v>
      </c>
      <c r="B168" s="65" t="s">
        <v>54</v>
      </c>
      <c r="C168" s="62" t="s">
        <v>84</v>
      </c>
      <c r="D168" s="62" t="s">
        <v>1210</v>
      </c>
      <c r="E168" s="67"/>
      <c r="F168" s="118"/>
      <c r="G168" s="78"/>
      <c r="H168" s="78"/>
      <c r="I168" s="62" t="s">
        <v>1253</v>
      </c>
      <c r="J168" s="62" t="s">
        <v>1271</v>
      </c>
      <c r="K168" s="78"/>
    </row>
    <row r="169" spans="1:11" outlineLevel="1" x14ac:dyDescent="0.25">
      <c r="A169" s="65" t="s">
        <v>1106</v>
      </c>
      <c r="B169" s="65" t="s">
        <v>55</v>
      </c>
      <c r="C169" s="62" t="s">
        <v>84</v>
      </c>
      <c r="D169" s="62" t="s">
        <v>1210</v>
      </c>
      <c r="E169" s="67"/>
      <c r="F169" s="118"/>
      <c r="G169" s="78"/>
      <c r="H169" s="78"/>
      <c r="I169" s="62" t="s">
        <v>1253</v>
      </c>
      <c r="J169" s="62" t="s">
        <v>1271</v>
      </c>
      <c r="K169" s="78"/>
    </row>
    <row r="170" spans="1:11" outlineLevel="1" x14ac:dyDescent="0.25">
      <c r="A170" s="65" t="s">
        <v>1107</v>
      </c>
      <c r="B170" s="65" t="s">
        <v>57</v>
      </c>
      <c r="C170" s="62" t="s">
        <v>84</v>
      </c>
      <c r="D170" s="62" t="s">
        <v>1210</v>
      </c>
      <c r="E170" s="67"/>
      <c r="F170" s="118"/>
      <c r="G170" s="78"/>
      <c r="H170" s="78"/>
      <c r="I170" s="62" t="s">
        <v>1253</v>
      </c>
      <c r="J170" s="62" t="s">
        <v>1271</v>
      </c>
      <c r="K170" s="78"/>
    </row>
    <row r="171" spans="1:11" outlineLevel="1" x14ac:dyDescent="0.25">
      <c r="A171" s="65" t="s">
        <v>1108</v>
      </c>
      <c r="B171" s="65" t="s">
        <v>56</v>
      </c>
      <c r="C171" s="62" t="s">
        <v>84</v>
      </c>
      <c r="D171" s="62" t="s">
        <v>1210</v>
      </c>
      <c r="E171" s="67"/>
      <c r="F171" s="118"/>
      <c r="G171" s="78"/>
      <c r="H171" s="78"/>
      <c r="I171" s="62" t="s">
        <v>1253</v>
      </c>
      <c r="J171" s="62" t="s">
        <v>1271</v>
      </c>
      <c r="K171" s="78"/>
    </row>
    <row r="172" spans="1:11" outlineLevel="1" x14ac:dyDescent="0.25">
      <c r="A172" s="65" t="s">
        <v>1109</v>
      </c>
      <c r="B172" s="65" t="s">
        <v>58</v>
      </c>
      <c r="C172" s="62" t="s">
        <v>84</v>
      </c>
      <c r="D172" s="62" t="s">
        <v>1210</v>
      </c>
      <c r="E172" s="67"/>
      <c r="F172" s="118"/>
      <c r="G172" s="78"/>
      <c r="H172" s="78"/>
      <c r="I172" s="62" t="s">
        <v>1253</v>
      </c>
      <c r="J172" s="62" t="s">
        <v>1271</v>
      </c>
      <c r="K172" s="78"/>
    </row>
    <row r="173" spans="1:11" outlineLevel="1" x14ac:dyDescent="0.25">
      <c r="A173" s="65" t="s">
        <v>1110</v>
      </c>
      <c r="B173" s="65" t="s">
        <v>59</v>
      </c>
      <c r="C173" s="62" t="s">
        <v>84</v>
      </c>
      <c r="D173" s="62" t="s">
        <v>1210</v>
      </c>
      <c r="E173" s="67"/>
      <c r="F173" s="118"/>
      <c r="G173" s="78"/>
      <c r="H173" s="78"/>
      <c r="I173" s="62" t="s">
        <v>1253</v>
      </c>
      <c r="J173" s="62" t="s">
        <v>1271</v>
      </c>
      <c r="K173" s="78"/>
    </row>
    <row r="174" spans="1:11" outlineLevel="1" x14ac:dyDescent="0.25">
      <c r="A174" s="65" t="s">
        <v>1111</v>
      </c>
      <c r="B174" s="65" t="s">
        <v>65</v>
      </c>
      <c r="C174" s="62" t="s">
        <v>84</v>
      </c>
      <c r="D174" s="62" t="s">
        <v>1210</v>
      </c>
      <c r="E174" s="67"/>
      <c r="F174" s="118"/>
      <c r="G174" s="78"/>
      <c r="H174" s="78"/>
      <c r="I174" s="62" t="s">
        <v>1253</v>
      </c>
      <c r="J174" s="62" t="s">
        <v>1271</v>
      </c>
      <c r="K174" s="78"/>
    </row>
    <row r="175" spans="1:11" outlineLevel="1" x14ac:dyDescent="0.25">
      <c r="A175" s="65" t="s">
        <v>1112</v>
      </c>
      <c r="B175" s="65" t="s">
        <v>66</v>
      </c>
      <c r="C175" s="62" t="s">
        <v>84</v>
      </c>
      <c r="D175" s="62" t="s">
        <v>1210</v>
      </c>
      <c r="E175" s="67"/>
      <c r="F175" s="118"/>
      <c r="G175" s="78"/>
      <c r="H175" s="78"/>
      <c r="I175" s="62" t="s">
        <v>1253</v>
      </c>
      <c r="J175" s="62" t="s">
        <v>1271</v>
      </c>
      <c r="K175" s="78"/>
    </row>
    <row r="176" spans="1:11" s="52" customFormat="1" ht="45" outlineLevel="1" x14ac:dyDescent="0.25">
      <c r="A176" s="65" t="s">
        <v>1113</v>
      </c>
      <c r="B176" s="79" t="s">
        <v>1202</v>
      </c>
      <c r="C176" s="62" t="s">
        <v>84</v>
      </c>
      <c r="D176" s="62" t="s">
        <v>1210</v>
      </c>
      <c r="E176" s="67"/>
      <c r="F176" s="118"/>
      <c r="G176" s="62"/>
      <c r="H176" s="63"/>
      <c r="I176" s="62" t="s">
        <v>1253</v>
      </c>
      <c r="J176" s="62" t="s">
        <v>1271</v>
      </c>
      <c r="K176" s="71" t="s">
        <v>1286</v>
      </c>
    </row>
    <row r="177" spans="1:11" s="52" customFormat="1" ht="45" outlineLevel="1" x14ac:dyDescent="0.25">
      <c r="A177" s="65" t="s">
        <v>1114</v>
      </c>
      <c r="B177" s="79" t="s">
        <v>1203</v>
      </c>
      <c r="C177" s="62" t="s">
        <v>84</v>
      </c>
      <c r="D177" s="62" t="s">
        <v>1210</v>
      </c>
      <c r="E177" s="67"/>
      <c r="F177" s="118"/>
      <c r="G177" s="62"/>
      <c r="H177" s="63"/>
      <c r="I177" s="62" t="s">
        <v>1253</v>
      </c>
      <c r="J177" s="62" t="s">
        <v>1271</v>
      </c>
      <c r="K177" s="71" t="s">
        <v>1286</v>
      </c>
    </row>
    <row r="178" spans="1:11" s="52" customFormat="1" ht="45" outlineLevel="1" x14ac:dyDescent="0.25">
      <c r="A178" s="65" t="s">
        <v>1115</v>
      </c>
      <c r="B178" s="79" t="s">
        <v>1204</v>
      </c>
      <c r="C178" s="62" t="s">
        <v>84</v>
      </c>
      <c r="D178" s="62" t="s">
        <v>1210</v>
      </c>
      <c r="E178" s="67"/>
      <c r="F178" s="118"/>
      <c r="G178" s="62"/>
      <c r="H178" s="63"/>
      <c r="I178" s="62" t="s">
        <v>1253</v>
      </c>
      <c r="J178" s="62" t="s">
        <v>1271</v>
      </c>
      <c r="K178" s="71" t="s">
        <v>1286</v>
      </c>
    </row>
    <row r="179" spans="1:11" s="52" customFormat="1" ht="45" outlineLevel="1" x14ac:dyDescent="0.25">
      <c r="A179" s="65" t="s">
        <v>1116</v>
      </c>
      <c r="B179" s="79" t="s">
        <v>1205</v>
      </c>
      <c r="C179" s="62" t="s">
        <v>84</v>
      </c>
      <c r="D179" s="62" t="s">
        <v>1210</v>
      </c>
      <c r="E179" s="67"/>
      <c r="F179" s="118"/>
      <c r="G179" s="62"/>
      <c r="H179" s="63"/>
      <c r="I179" s="62" t="s">
        <v>1253</v>
      </c>
      <c r="J179" s="62" t="s">
        <v>1271</v>
      </c>
      <c r="K179" s="71" t="s">
        <v>1286</v>
      </c>
    </row>
    <row r="180" spans="1:11" s="52" customFormat="1" ht="45" outlineLevel="1" x14ac:dyDescent="0.25">
      <c r="A180" s="65" t="s">
        <v>1117</v>
      </c>
      <c r="B180" s="79" t="s">
        <v>1206</v>
      </c>
      <c r="C180" s="62" t="s">
        <v>84</v>
      </c>
      <c r="D180" s="62" t="s">
        <v>1210</v>
      </c>
      <c r="E180" s="67"/>
      <c r="F180" s="118"/>
      <c r="G180" s="62"/>
      <c r="H180" s="63"/>
      <c r="I180" s="62" t="s">
        <v>1253</v>
      </c>
      <c r="J180" s="62" t="s">
        <v>1271</v>
      </c>
      <c r="K180" s="71" t="s">
        <v>1286</v>
      </c>
    </row>
    <row r="181" spans="1:11" x14ac:dyDescent="0.25">
      <c r="A181" s="60" t="s">
        <v>1118</v>
      </c>
      <c r="B181" s="61" t="s">
        <v>1086</v>
      </c>
      <c r="C181" s="77"/>
      <c r="D181" s="77"/>
      <c r="E181" s="132"/>
      <c r="F181" s="77"/>
      <c r="G181" s="78"/>
      <c r="H181" s="78"/>
      <c r="I181" s="62" t="s">
        <v>1253</v>
      </c>
      <c r="J181" s="77"/>
      <c r="K181" s="78"/>
    </row>
    <row r="182" spans="1:11" outlineLevel="2" x14ac:dyDescent="0.25">
      <c r="A182" s="65" t="s">
        <v>1119</v>
      </c>
      <c r="B182" s="65" t="s">
        <v>63</v>
      </c>
      <c r="C182" s="62" t="s">
        <v>84</v>
      </c>
      <c r="D182" s="62" t="s">
        <v>1210</v>
      </c>
      <c r="E182" s="67"/>
      <c r="F182" s="118"/>
      <c r="G182" s="78"/>
      <c r="H182" s="78"/>
      <c r="I182" s="62" t="s">
        <v>1253</v>
      </c>
      <c r="J182" s="62" t="s">
        <v>1271</v>
      </c>
      <c r="K182" s="78"/>
    </row>
    <row r="183" spans="1:11" outlineLevel="2" x14ac:dyDescent="0.25">
      <c r="A183" s="65" t="s">
        <v>1120</v>
      </c>
      <c r="B183" s="65" t="s">
        <v>60</v>
      </c>
      <c r="C183" s="62" t="s">
        <v>84</v>
      </c>
      <c r="D183" s="62" t="s">
        <v>1210</v>
      </c>
      <c r="E183" s="67"/>
      <c r="F183" s="118"/>
      <c r="G183" s="78"/>
      <c r="H183" s="78"/>
      <c r="I183" s="62" t="s">
        <v>1253</v>
      </c>
      <c r="J183" s="62" t="s">
        <v>1271</v>
      </c>
      <c r="K183" s="78"/>
    </row>
    <row r="184" spans="1:11" outlineLevel="2" x14ac:dyDescent="0.25">
      <c r="A184" s="65" t="s">
        <v>1121</v>
      </c>
      <c r="B184" s="65" t="s">
        <v>61</v>
      </c>
      <c r="C184" s="62" t="s">
        <v>84</v>
      </c>
      <c r="D184" s="62" t="s">
        <v>1210</v>
      </c>
      <c r="E184" s="67"/>
      <c r="F184" s="118"/>
      <c r="G184" s="78"/>
      <c r="H184" s="78"/>
      <c r="I184" s="62" t="s">
        <v>1253</v>
      </c>
      <c r="J184" s="62" t="s">
        <v>1271</v>
      </c>
      <c r="K184" s="78"/>
    </row>
    <row r="185" spans="1:11" outlineLevel="2" x14ac:dyDescent="0.25">
      <c r="A185" s="65" t="s">
        <v>1122</v>
      </c>
      <c r="B185" s="65" t="s">
        <v>62</v>
      </c>
      <c r="C185" s="62" t="s">
        <v>84</v>
      </c>
      <c r="D185" s="62" t="s">
        <v>1210</v>
      </c>
      <c r="E185" s="67"/>
      <c r="F185" s="118"/>
      <c r="G185" s="78"/>
      <c r="H185" s="78"/>
      <c r="I185" s="62" t="s">
        <v>1253</v>
      </c>
      <c r="J185" s="62" t="s">
        <v>1271</v>
      </c>
      <c r="K185" s="78"/>
    </row>
    <row r="186" spans="1:11" outlineLevel="2" x14ac:dyDescent="0.25">
      <c r="A186" s="65" t="s">
        <v>1123</v>
      </c>
      <c r="B186" s="65" t="s">
        <v>53</v>
      </c>
      <c r="C186" s="62" t="s">
        <v>84</v>
      </c>
      <c r="D186" s="62" t="s">
        <v>1210</v>
      </c>
      <c r="E186" s="67"/>
      <c r="F186" s="118"/>
      <c r="G186" s="78"/>
      <c r="H186" s="78"/>
      <c r="I186" s="62" t="s">
        <v>1253</v>
      </c>
      <c r="J186" s="62" t="s">
        <v>1271</v>
      </c>
      <c r="K186" s="78"/>
    </row>
    <row r="187" spans="1:11" outlineLevel="2" x14ac:dyDescent="0.25">
      <c r="A187" s="65" t="s">
        <v>1124</v>
      </c>
      <c r="B187" s="65" t="s">
        <v>54</v>
      </c>
      <c r="C187" s="62" t="s">
        <v>84</v>
      </c>
      <c r="D187" s="62" t="s">
        <v>1210</v>
      </c>
      <c r="E187" s="67"/>
      <c r="F187" s="118"/>
      <c r="G187" s="78"/>
      <c r="H187" s="78"/>
      <c r="I187" s="62" t="s">
        <v>1253</v>
      </c>
      <c r="J187" s="62" t="s">
        <v>1271</v>
      </c>
      <c r="K187" s="78"/>
    </row>
    <row r="188" spans="1:11" outlineLevel="2" x14ac:dyDescent="0.25">
      <c r="A188" s="65" t="s">
        <v>1125</v>
      </c>
      <c r="B188" s="65" t="s">
        <v>55</v>
      </c>
      <c r="C188" s="62" t="s">
        <v>84</v>
      </c>
      <c r="D188" s="62" t="s">
        <v>1210</v>
      </c>
      <c r="E188" s="67"/>
      <c r="F188" s="118"/>
      <c r="G188" s="78"/>
      <c r="H188" s="78"/>
      <c r="I188" s="62" t="s">
        <v>1253</v>
      </c>
      <c r="J188" s="62" t="s">
        <v>1271</v>
      </c>
      <c r="K188" s="78"/>
    </row>
    <row r="189" spans="1:11" outlineLevel="2" x14ac:dyDescent="0.25">
      <c r="A189" s="65" t="s">
        <v>1126</v>
      </c>
      <c r="B189" s="65" t="s">
        <v>57</v>
      </c>
      <c r="C189" s="62" t="s">
        <v>84</v>
      </c>
      <c r="D189" s="62" t="s">
        <v>1210</v>
      </c>
      <c r="E189" s="67"/>
      <c r="F189" s="118"/>
      <c r="G189" s="78"/>
      <c r="H189" s="78"/>
      <c r="I189" s="62" t="s">
        <v>1253</v>
      </c>
      <c r="J189" s="62" t="s">
        <v>1271</v>
      </c>
      <c r="K189" s="78"/>
    </row>
    <row r="190" spans="1:11" outlineLevel="2" x14ac:dyDescent="0.25">
      <c r="A190" s="65" t="s">
        <v>1127</v>
      </c>
      <c r="B190" s="65" t="s">
        <v>56</v>
      </c>
      <c r="C190" s="62" t="s">
        <v>84</v>
      </c>
      <c r="D190" s="62" t="s">
        <v>1210</v>
      </c>
      <c r="E190" s="67"/>
      <c r="F190" s="118"/>
      <c r="G190" s="78"/>
      <c r="H190" s="78"/>
      <c r="I190" s="62" t="s">
        <v>1253</v>
      </c>
      <c r="J190" s="62" t="s">
        <v>1271</v>
      </c>
      <c r="K190" s="78"/>
    </row>
    <row r="191" spans="1:11" outlineLevel="2" x14ac:dyDescent="0.25">
      <c r="A191" s="65" t="s">
        <v>1128</v>
      </c>
      <c r="B191" s="65" t="s">
        <v>58</v>
      </c>
      <c r="C191" s="62" t="s">
        <v>84</v>
      </c>
      <c r="D191" s="62" t="s">
        <v>1210</v>
      </c>
      <c r="E191" s="67"/>
      <c r="F191" s="118"/>
      <c r="G191" s="78"/>
      <c r="H191" s="78"/>
      <c r="I191" s="62" t="s">
        <v>1253</v>
      </c>
      <c r="J191" s="62" t="s">
        <v>1271</v>
      </c>
      <c r="K191" s="78"/>
    </row>
    <row r="192" spans="1:11" outlineLevel="2" x14ac:dyDescent="0.25">
      <c r="A192" s="65" t="s">
        <v>1129</v>
      </c>
      <c r="B192" s="65" t="s">
        <v>59</v>
      </c>
      <c r="C192" s="62" t="s">
        <v>84</v>
      </c>
      <c r="D192" s="62" t="s">
        <v>1210</v>
      </c>
      <c r="E192" s="67"/>
      <c r="F192" s="118"/>
      <c r="G192" s="78"/>
      <c r="H192" s="78"/>
      <c r="I192" s="62" t="s">
        <v>1253</v>
      </c>
      <c r="J192" s="62" t="s">
        <v>1271</v>
      </c>
      <c r="K192" s="78"/>
    </row>
    <row r="193" spans="1:11" outlineLevel="2" x14ac:dyDescent="0.25">
      <c r="A193" s="65" t="s">
        <v>1130</v>
      </c>
      <c r="B193" s="65" t="s">
        <v>65</v>
      </c>
      <c r="C193" s="62" t="s">
        <v>84</v>
      </c>
      <c r="D193" s="62" t="s">
        <v>1210</v>
      </c>
      <c r="E193" s="67"/>
      <c r="F193" s="118"/>
      <c r="G193" s="78"/>
      <c r="H193" s="78"/>
      <c r="I193" s="62" t="s">
        <v>1253</v>
      </c>
      <c r="J193" s="62" t="s">
        <v>1271</v>
      </c>
      <c r="K193" s="78"/>
    </row>
    <row r="194" spans="1:11" outlineLevel="2" x14ac:dyDescent="0.25">
      <c r="A194" s="65" t="s">
        <v>1131</v>
      </c>
      <c r="B194" s="65" t="s">
        <v>66</v>
      </c>
      <c r="C194" s="62" t="s">
        <v>84</v>
      </c>
      <c r="D194" s="62" t="s">
        <v>1210</v>
      </c>
      <c r="E194" s="67"/>
      <c r="F194" s="118"/>
      <c r="G194" s="78"/>
      <c r="H194" s="78"/>
      <c r="I194" s="62" t="s">
        <v>1253</v>
      </c>
      <c r="J194" s="62" t="s">
        <v>1271</v>
      </c>
      <c r="K194" s="78"/>
    </row>
    <row r="195" spans="1:11" s="52" customFormat="1" ht="45" outlineLevel="2" x14ac:dyDescent="0.25">
      <c r="A195" s="65" t="s">
        <v>1132</v>
      </c>
      <c r="B195" s="79" t="s">
        <v>1202</v>
      </c>
      <c r="C195" s="62" t="s">
        <v>84</v>
      </c>
      <c r="D195" s="62" t="s">
        <v>1210</v>
      </c>
      <c r="E195" s="67"/>
      <c r="F195" s="118"/>
      <c r="G195" s="62"/>
      <c r="H195" s="63"/>
      <c r="I195" s="62" t="s">
        <v>1253</v>
      </c>
      <c r="J195" s="62" t="s">
        <v>1271</v>
      </c>
      <c r="K195" s="71" t="s">
        <v>1286</v>
      </c>
    </row>
    <row r="196" spans="1:11" s="52" customFormat="1" ht="45" outlineLevel="2" x14ac:dyDescent="0.25">
      <c r="A196" s="65" t="s">
        <v>1133</v>
      </c>
      <c r="B196" s="79" t="s">
        <v>1203</v>
      </c>
      <c r="C196" s="62" t="s">
        <v>84</v>
      </c>
      <c r="D196" s="62" t="s">
        <v>1210</v>
      </c>
      <c r="E196" s="67"/>
      <c r="F196" s="118"/>
      <c r="G196" s="62"/>
      <c r="H196" s="63"/>
      <c r="I196" s="62" t="s">
        <v>1253</v>
      </c>
      <c r="J196" s="62" t="s">
        <v>1271</v>
      </c>
      <c r="K196" s="71" t="s">
        <v>1286</v>
      </c>
    </row>
    <row r="197" spans="1:11" s="52" customFormat="1" ht="45" outlineLevel="2" x14ac:dyDescent="0.25">
      <c r="A197" s="65" t="s">
        <v>1134</v>
      </c>
      <c r="B197" s="79" t="s">
        <v>1204</v>
      </c>
      <c r="C197" s="62" t="s">
        <v>84</v>
      </c>
      <c r="D197" s="62" t="s">
        <v>1210</v>
      </c>
      <c r="E197" s="67"/>
      <c r="F197" s="118"/>
      <c r="G197" s="62"/>
      <c r="H197" s="63"/>
      <c r="I197" s="62" t="s">
        <v>1253</v>
      </c>
      <c r="J197" s="62" t="s">
        <v>1271</v>
      </c>
      <c r="K197" s="71" t="s">
        <v>1286</v>
      </c>
    </row>
    <row r="198" spans="1:11" s="52" customFormat="1" ht="45" outlineLevel="2" x14ac:dyDescent="0.25">
      <c r="A198" s="65" t="s">
        <v>1135</v>
      </c>
      <c r="B198" s="79" t="s">
        <v>1205</v>
      </c>
      <c r="C198" s="62" t="s">
        <v>84</v>
      </c>
      <c r="D198" s="62" t="s">
        <v>1210</v>
      </c>
      <c r="E198" s="67"/>
      <c r="F198" s="118"/>
      <c r="G198" s="62"/>
      <c r="H198" s="63"/>
      <c r="I198" s="62" t="s">
        <v>1253</v>
      </c>
      <c r="J198" s="62" t="s">
        <v>1271</v>
      </c>
      <c r="K198" s="71" t="s">
        <v>1286</v>
      </c>
    </row>
    <row r="199" spans="1:11" s="52" customFormat="1" ht="45" outlineLevel="2" x14ac:dyDescent="0.25">
      <c r="A199" s="65" t="s">
        <v>1136</v>
      </c>
      <c r="B199" s="79" t="s">
        <v>1206</v>
      </c>
      <c r="C199" s="62" t="s">
        <v>84</v>
      </c>
      <c r="D199" s="62" t="s">
        <v>1210</v>
      </c>
      <c r="E199" s="67"/>
      <c r="F199" s="118"/>
      <c r="G199" s="62"/>
      <c r="H199" s="63"/>
      <c r="I199" s="62" t="s">
        <v>1253</v>
      </c>
      <c r="J199" s="62" t="s">
        <v>1271</v>
      </c>
      <c r="K199" s="71" t="s">
        <v>1286</v>
      </c>
    </row>
    <row r="200" spans="1:11" x14ac:dyDescent="0.25">
      <c r="A200" s="60" t="s">
        <v>1137</v>
      </c>
      <c r="B200" s="61" t="s">
        <v>1087</v>
      </c>
      <c r="C200" s="77"/>
      <c r="D200" s="77"/>
      <c r="E200" s="132"/>
      <c r="F200" s="77"/>
      <c r="G200" s="78"/>
      <c r="H200" s="78"/>
      <c r="I200" s="62" t="s">
        <v>1253</v>
      </c>
      <c r="J200" s="77"/>
      <c r="K200" s="78"/>
    </row>
    <row r="201" spans="1:11" outlineLevel="1" x14ac:dyDescent="0.25">
      <c r="A201" s="65" t="s">
        <v>1138</v>
      </c>
      <c r="B201" s="65" t="s">
        <v>63</v>
      </c>
      <c r="C201" s="62" t="s">
        <v>84</v>
      </c>
      <c r="D201" s="62" t="s">
        <v>1210</v>
      </c>
      <c r="E201" s="67"/>
      <c r="F201" s="118"/>
      <c r="G201" s="78"/>
      <c r="H201" s="78"/>
      <c r="I201" s="62" t="s">
        <v>1253</v>
      </c>
      <c r="J201" s="62" t="s">
        <v>1271</v>
      </c>
      <c r="K201" s="78"/>
    </row>
    <row r="202" spans="1:11" outlineLevel="1" x14ac:dyDescent="0.25">
      <c r="A202" s="65" t="s">
        <v>1139</v>
      </c>
      <c r="B202" s="65" t="s">
        <v>60</v>
      </c>
      <c r="C202" s="62" t="s">
        <v>84</v>
      </c>
      <c r="D202" s="62" t="s">
        <v>1210</v>
      </c>
      <c r="E202" s="67"/>
      <c r="F202" s="118"/>
      <c r="G202" s="78"/>
      <c r="H202" s="78"/>
      <c r="I202" s="62" t="s">
        <v>1253</v>
      </c>
      <c r="J202" s="62" t="s">
        <v>1271</v>
      </c>
      <c r="K202" s="78"/>
    </row>
    <row r="203" spans="1:11" outlineLevel="1" x14ac:dyDescent="0.25">
      <c r="A203" s="65" t="s">
        <v>1140</v>
      </c>
      <c r="B203" s="65" t="s">
        <v>61</v>
      </c>
      <c r="C203" s="62" t="s">
        <v>84</v>
      </c>
      <c r="D203" s="62" t="s">
        <v>1210</v>
      </c>
      <c r="E203" s="67"/>
      <c r="F203" s="118"/>
      <c r="G203" s="78"/>
      <c r="H203" s="78"/>
      <c r="I203" s="62" t="s">
        <v>1253</v>
      </c>
      <c r="J203" s="62" t="s">
        <v>1271</v>
      </c>
      <c r="K203" s="78"/>
    </row>
    <row r="204" spans="1:11" outlineLevel="1" x14ac:dyDescent="0.25">
      <c r="A204" s="65" t="s">
        <v>1141</v>
      </c>
      <c r="B204" s="65" t="s">
        <v>62</v>
      </c>
      <c r="C204" s="62" t="s">
        <v>84</v>
      </c>
      <c r="D204" s="62" t="s">
        <v>1210</v>
      </c>
      <c r="E204" s="67"/>
      <c r="F204" s="118"/>
      <c r="G204" s="78"/>
      <c r="H204" s="78"/>
      <c r="I204" s="62" t="s">
        <v>1253</v>
      </c>
      <c r="J204" s="62" t="s">
        <v>1271</v>
      </c>
      <c r="K204" s="78"/>
    </row>
    <row r="205" spans="1:11" outlineLevel="1" x14ac:dyDescent="0.25">
      <c r="A205" s="65" t="s">
        <v>1142</v>
      </c>
      <c r="B205" s="65" t="s">
        <v>53</v>
      </c>
      <c r="C205" s="62" t="s">
        <v>84</v>
      </c>
      <c r="D205" s="62" t="s">
        <v>1210</v>
      </c>
      <c r="E205" s="67"/>
      <c r="F205" s="118"/>
      <c r="G205" s="78"/>
      <c r="H205" s="78"/>
      <c r="I205" s="62" t="s">
        <v>1253</v>
      </c>
      <c r="J205" s="62" t="s">
        <v>1271</v>
      </c>
      <c r="K205" s="78"/>
    </row>
    <row r="206" spans="1:11" outlineLevel="1" x14ac:dyDescent="0.25">
      <c r="A206" s="65" t="s">
        <v>1143</v>
      </c>
      <c r="B206" s="65" t="s">
        <v>54</v>
      </c>
      <c r="C206" s="62" t="s">
        <v>84</v>
      </c>
      <c r="D206" s="62" t="s">
        <v>1210</v>
      </c>
      <c r="E206" s="67"/>
      <c r="F206" s="118"/>
      <c r="G206" s="78"/>
      <c r="H206" s="78"/>
      <c r="I206" s="62" t="s">
        <v>1253</v>
      </c>
      <c r="J206" s="62" t="s">
        <v>1271</v>
      </c>
      <c r="K206" s="78"/>
    </row>
    <row r="207" spans="1:11" outlineLevel="1" x14ac:dyDescent="0.25">
      <c r="A207" s="65" t="s">
        <v>1144</v>
      </c>
      <c r="B207" s="65" t="s">
        <v>55</v>
      </c>
      <c r="C207" s="62" t="s">
        <v>84</v>
      </c>
      <c r="D207" s="62" t="s">
        <v>1210</v>
      </c>
      <c r="E207" s="67"/>
      <c r="F207" s="118"/>
      <c r="G207" s="78"/>
      <c r="H207" s="78"/>
      <c r="I207" s="62" t="s">
        <v>1253</v>
      </c>
      <c r="J207" s="62" t="s">
        <v>1271</v>
      </c>
      <c r="K207" s="78"/>
    </row>
    <row r="208" spans="1:11" outlineLevel="1" x14ac:dyDescent="0.25">
      <c r="A208" s="65" t="s">
        <v>1145</v>
      </c>
      <c r="B208" s="65" t="s">
        <v>57</v>
      </c>
      <c r="C208" s="62" t="s">
        <v>84</v>
      </c>
      <c r="D208" s="62" t="s">
        <v>1210</v>
      </c>
      <c r="E208" s="67"/>
      <c r="F208" s="118"/>
      <c r="G208" s="78"/>
      <c r="H208" s="78"/>
      <c r="I208" s="62" t="s">
        <v>1253</v>
      </c>
      <c r="J208" s="62" t="s">
        <v>1271</v>
      </c>
      <c r="K208" s="78"/>
    </row>
    <row r="209" spans="1:11" outlineLevel="1" x14ac:dyDescent="0.25">
      <c r="A209" s="65" t="s">
        <v>1146</v>
      </c>
      <c r="B209" s="65" t="s">
        <v>56</v>
      </c>
      <c r="C209" s="62" t="s">
        <v>84</v>
      </c>
      <c r="D209" s="62" t="s">
        <v>1210</v>
      </c>
      <c r="E209" s="67"/>
      <c r="F209" s="118"/>
      <c r="G209" s="78"/>
      <c r="H209" s="78"/>
      <c r="I209" s="62" t="s">
        <v>1253</v>
      </c>
      <c r="J209" s="62" t="s">
        <v>1271</v>
      </c>
      <c r="K209" s="78"/>
    </row>
    <row r="210" spans="1:11" outlineLevel="1" x14ac:dyDescent="0.25">
      <c r="A210" s="65" t="s">
        <v>1147</v>
      </c>
      <c r="B210" s="65" t="s">
        <v>58</v>
      </c>
      <c r="C210" s="62" t="s">
        <v>84</v>
      </c>
      <c r="D210" s="62" t="s">
        <v>1210</v>
      </c>
      <c r="E210" s="67"/>
      <c r="F210" s="118"/>
      <c r="G210" s="78"/>
      <c r="H210" s="78"/>
      <c r="I210" s="62" t="s">
        <v>1253</v>
      </c>
      <c r="J210" s="62" t="s">
        <v>1271</v>
      </c>
      <c r="K210" s="78"/>
    </row>
    <row r="211" spans="1:11" outlineLevel="1" x14ac:dyDescent="0.25">
      <c r="A211" s="65" t="s">
        <v>1148</v>
      </c>
      <c r="B211" s="65" t="s">
        <v>59</v>
      </c>
      <c r="C211" s="62" t="s">
        <v>84</v>
      </c>
      <c r="D211" s="62" t="s">
        <v>1210</v>
      </c>
      <c r="E211" s="67"/>
      <c r="F211" s="118"/>
      <c r="G211" s="78"/>
      <c r="H211" s="78"/>
      <c r="I211" s="62" t="s">
        <v>1253</v>
      </c>
      <c r="J211" s="62" t="s">
        <v>1271</v>
      </c>
      <c r="K211" s="78"/>
    </row>
    <row r="212" spans="1:11" outlineLevel="1" x14ac:dyDescent="0.25">
      <c r="A212" s="65" t="s">
        <v>1149</v>
      </c>
      <c r="B212" s="65" t="s">
        <v>65</v>
      </c>
      <c r="C212" s="62" t="s">
        <v>84</v>
      </c>
      <c r="D212" s="62" t="s">
        <v>1210</v>
      </c>
      <c r="E212" s="67"/>
      <c r="F212" s="118"/>
      <c r="G212" s="78"/>
      <c r="H212" s="78"/>
      <c r="I212" s="62" t="s">
        <v>1253</v>
      </c>
      <c r="J212" s="62" t="s">
        <v>1271</v>
      </c>
      <c r="K212" s="78"/>
    </row>
    <row r="213" spans="1:11" outlineLevel="1" x14ac:dyDescent="0.25">
      <c r="A213" s="65" t="s">
        <v>1150</v>
      </c>
      <c r="B213" s="65" t="s">
        <v>66</v>
      </c>
      <c r="C213" s="62" t="s">
        <v>84</v>
      </c>
      <c r="D213" s="62" t="s">
        <v>1210</v>
      </c>
      <c r="E213" s="67"/>
      <c r="F213" s="118"/>
      <c r="G213" s="78"/>
      <c r="H213" s="78"/>
      <c r="I213" s="62" t="s">
        <v>1253</v>
      </c>
      <c r="J213" s="62" t="s">
        <v>1271</v>
      </c>
      <c r="K213" s="78"/>
    </row>
    <row r="214" spans="1:11" s="52" customFormat="1" ht="45" outlineLevel="1" x14ac:dyDescent="0.25">
      <c r="A214" s="65" t="s">
        <v>1151</v>
      </c>
      <c r="B214" s="79" t="s">
        <v>1202</v>
      </c>
      <c r="C214" s="62" t="s">
        <v>84</v>
      </c>
      <c r="D214" s="62" t="s">
        <v>1210</v>
      </c>
      <c r="E214" s="67"/>
      <c r="F214" s="118"/>
      <c r="G214" s="62"/>
      <c r="H214" s="63"/>
      <c r="I214" s="62" t="s">
        <v>1253</v>
      </c>
      <c r="J214" s="62" t="s">
        <v>1271</v>
      </c>
      <c r="K214" s="71" t="s">
        <v>1286</v>
      </c>
    </row>
    <row r="215" spans="1:11" s="52" customFormat="1" ht="45" outlineLevel="1" x14ac:dyDescent="0.25">
      <c r="A215" s="65" t="s">
        <v>1152</v>
      </c>
      <c r="B215" s="79" t="s">
        <v>1203</v>
      </c>
      <c r="C215" s="62" t="s">
        <v>84</v>
      </c>
      <c r="D215" s="62" t="s">
        <v>1210</v>
      </c>
      <c r="E215" s="67"/>
      <c r="F215" s="118"/>
      <c r="G215" s="62"/>
      <c r="H215" s="63"/>
      <c r="I215" s="62" t="s">
        <v>1253</v>
      </c>
      <c r="J215" s="62" t="s">
        <v>1271</v>
      </c>
      <c r="K215" s="71" t="s">
        <v>1286</v>
      </c>
    </row>
    <row r="216" spans="1:11" s="52" customFormat="1" ht="45" outlineLevel="1" x14ac:dyDescent="0.25">
      <c r="A216" s="65" t="s">
        <v>1153</v>
      </c>
      <c r="B216" s="79" t="s">
        <v>1204</v>
      </c>
      <c r="C216" s="62" t="s">
        <v>84</v>
      </c>
      <c r="D216" s="62" t="s">
        <v>1210</v>
      </c>
      <c r="E216" s="67"/>
      <c r="F216" s="118"/>
      <c r="G216" s="62"/>
      <c r="H216" s="63"/>
      <c r="I216" s="62" t="s">
        <v>1253</v>
      </c>
      <c r="J216" s="62" t="s">
        <v>1271</v>
      </c>
      <c r="K216" s="71" t="s">
        <v>1286</v>
      </c>
    </row>
    <row r="217" spans="1:11" s="52" customFormat="1" ht="45" outlineLevel="1" x14ac:dyDescent="0.25">
      <c r="A217" s="65" t="s">
        <v>1154</v>
      </c>
      <c r="B217" s="79" t="s">
        <v>1205</v>
      </c>
      <c r="C217" s="62" t="s">
        <v>84</v>
      </c>
      <c r="D217" s="62" t="s">
        <v>1210</v>
      </c>
      <c r="E217" s="67"/>
      <c r="F217" s="118"/>
      <c r="G217" s="62"/>
      <c r="H217" s="63"/>
      <c r="I217" s="62" t="s">
        <v>1253</v>
      </c>
      <c r="J217" s="62" t="s">
        <v>1271</v>
      </c>
      <c r="K217" s="71" t="s">
        <v>1286</v>
      </c>
    </row>
    <row r="218" spans="1:11" s="52" customFormat="1" ht="45" outlineLevel="1" x14ac:dyDescent="0.25">
      <c r="A218" s="65" t="s">
        <v>1155</v>
      </c>
      <c r="B218" s="79" t="s">
        <v>1206</v>
      </c>
      <c r="C218" s="62" t="s">
        <v>84</v>
      </c>
      <c r="D218" s="62" t="s">
        <v>1210</v>
      </c>
      <c r="E218" s="67"/>
      <c r="F218" s="118"/>
      <c r="G218" s="62"/>
      <c r="H218" s="63"/>
      <c r="I218" s="62" t="s">
        <v>1253</v>
      </c>
      <c r="J218" s="62" t="s">
        <v>1271</v>
      </c>
      <c r="K218" s="71" t="s">
        <v>1286</v>
      </c>
    </row>
    <row r="219" spans="1:11" x14ac:dyDescent="0.25">
      <c r="A219" s="60" t="s">
        <v>1156</v>
      </c>
      <c r="B219" s="61" t="s">
        <v>1088</v>
      </c>
      <c r="C219" s="77"/>
      <c r="D219" s="77"/>
      <c r="E219" s="132"/>
      <c r="F219" s="77"/>
      <c r="G219" s="78"/>
      <c r="H219" s="78"/>
      <c r="I219" s="62" t="s">
        <v>1253</v>
      </c>
      <c r="J219" s="77"/>
      <c r="K219" s="78"/>
    </row>
    <row r="220" spans="1:11" outlineLevel="1" x14ac:dyDescent="0.25">
      <c r="A220" s="65" t="s">
        <v>1157</v>
      </c>
      <c r="B220" s="65" t="s">
        <v>63</v>
      </c>
      <c r="C220" s="62" t="s">
        <v>84</v>
      </c>
      <c r="D220" s="62" t="s">
        <v>1210</v>
      </c>
      <c r="E220" s="67"/>
      <c r="F220" s="118"/>
      <c r="G220" s="78"/>
      <c r="H220" s="78"/>
      <c r="I220" s="62" t="s">
        <v>1253</v>
      </c>
      <c r="J220" s="77"/>
      <c r="K220" s="78"/>
    </row>
    <row r="221" spans="1:11" outlineLevel="1" x14ac:dyDescent="0.25">
      <c r="A221" s="65" t="s">
        <v>1158</v>
      </c>
      <c r="B221" s="65" t="s">
        <v>60</v>
      </c>
      <c r="C221" s="62" t="s">
        <v>84</v>
      </c>
      <c r="D221" s="62" t="s">
        <v>1210</v>
      </c>
      <c r="E221" s="67"/>
      <c r="F221" s="118"/>
      <c r="G221" s="78"/>
      <c r="H221" s="78"/>
      <c r="I221" s="62" t="s">
        <v>1253</v>
      </c>
      <c r="J221" s="62" t="s">
        <v>1271</v>
      </c>
      <c r="K221" s="78"/>
    </row>
    <row r="222" spans="1:11" outlineLevel="1" x14ac:dyDescent="0.25">
      <c r="A222" s="65" t="s">
        <v>1159</v>
      </c>
      <c r="B222" s="65" t="s">
        <v>61</v>
      </c>
      <c r="C222" s="62" t="s">
        <v>84</v>
      </c>
      <c r="D222" s="62" t="s">
        <v>1210</v>
      </c>
      <c r="E222" s="67"/>
      <c r="F222" s="118"/>
      <c r="G222" s="78"/>
      <c r="H222" s="78"/>
      <c r="I222" s="62" t="s">
        <v>1253</v>
      </c>
      <c r="J222" s="62" t="s">
        <v>1271</v>
      </c>
      <c r="K222" s="78"/>
    </row>
    <row r="223" spans="1:11" outlineLevel="1" x14ac:dyDescent="0.25">
      <c r="A223" s="65" t="s">
        <v>1160</v>
      </c>
      <c r="B223" s="65" t="s">
        <v>62</v>
      </c>
      <c r="C223" s="62" t="s">
        <v>84</v>
      </c>
      <c r="D223" s="62" t="s">
        <v>1210</v>
      </c>
      <c r="E223" s="67"/>
      <c r="F223" s="118"/>
      <c r="G223" s="78"/>
      <c r="H223" s="78"/>
      <c r="I223" s="62" t="s">
        <v>1253</v>
      </c>
      <c r="J223" s="62" t="s">
        <v>1271</v>
      </c>
      <c r="K223" s="78"/>
    </row>
    <row r="224" spans="1:11" outlineLevel="1" x14ac:dyDescent="0.25">
      <c r="A224" s="65" t="s">
        <v>1161</v>
      </c>
      <c r="B224" s="65" t="s">
        <v>53</v>
      </c>
      <c r="C224" s="62" t="s">
        <v>84</v>
      </c>
      <c r="D224" s="62" t="s">
        <v>1210</v>
      </c>
      <c r="E224" s="67"/>
      <c r="F224" s="118"/>
      <c r="G224" s="78"/>
      <c r="H224" s="78"/>
      <c r="I224" s="62" t="s">
        <v>1253</v>
      </c>
      <c r="J224" s="62" t="s">
        <v>1271</v>
      </c>
      <c r="K224" s="78"/>
    </row>
    <row r="225" spans="1:11" outlineLevel="1" x14ac:dyDescent="0.25">
      <c r="A225" s="65" t="s">
        <v>1162</v>
      </c>
      <c r="B225" s="65" t="s">
        <v>54</v>
      </c>
      <c r="C225" s="62" t="s">
        <v>84</v>
      </c>
      <c r="D225" s="62" t="s">
        <v>1210</v>
      </c>
      <c r="E225" s="67"/>
      <c r="F225" s="118"/>
      <c r="G225" s="78"/>
      <c r="H225" s="78"/>
      <c r="I225" s="62" t="s">
        <v>1253</v>
      </c>
      <c r="J225" s="62" t="s">
        <v>1271</v>
      </c>
      <c r="K225" s="78"/>
    </row>
    <row r="226" spans="1:11" outlineLevel="1" x14ac:dyDescent="0.25">
      <c r="A226" s="65" t="s">
        <v>1163</v>
      </c>
      <c r="B226" s="65" t="s">
        <v>55</v>
      </c>
      <c r="C226" s="62" t="s">
        <v>84</v>
      </c>
      <c r="D226" s="62" t="s">
        <v>1210</v>
      </c>
      <c r="E226" s="67"/>
      <c r="F226" s="118"/>
      <c r="G226" s="78"/>
      <c r="H226" s="78"/>
      <c r="I226" s="62" t="s">
        <v>1253</v>
      </c>
      <c r="J226" s="62" t="s">
        <v>1271</v>
      </c>
      <c r="K226" s="78"/>
    </row>
    <row r="227" spans="1:11" outlineLevel="1" x14ac:dyDescent="0.25">
      <c r="A227" s="65" t="s">
        <v>1164</v>
      </c>
      <c r="B227" s="65" t="s">
        <v>57</v>
      </c>
      <c r="C227" s="62" t="s">
        <v>84</v>
      </c>
      <c r="D227" s="62" t="s">
        <v>1210</v>
      </c>
      <c r="E227" s="67"/>
      <c r="F227" s="118"/>
      <c r="G227" s="78"/>
      <c r="H227" s="78"/>
      <c r="I227" s="62" t="s">
        <v>1253</v>
      </c>
      <c r="J227" s="62" t="s">
        <v>1271</v>
      </c>
      <c r="K227" s="78"/>
    </row>
    <row r="228" spans="1:11" outlineLevel="1" x14ac:dyDescent="0.25">
      <c r="A228" s="65" t="s">
        <v>1165</v>
      </c>
      <c r="B228" s="65" t="s">
        <v>56</v>
      </c>
      <c r="C228" s="62" t="s">
        <v>84</v>
      </c>
      <c r="D228" s="62" t="s">
        <v>1210</v>
      </c>
      <c r="E228" s="67"/>
      <c r="F228" s="118"/>
      <c r="G228" s="78"/>
      <c r="H228" s="78"/>
      <c r="I228" s="62" t="s">
        <v>1253</v>
      </c>
      <c r="J228" s="62" t="s">
        <v>1271</v>
      </c>
      <c r="K228" s="78"/>
    </row>
    <row r="229" spans="1:11" outlineLevel="1" x14ac:dyDescent="0.25">
      <c r="A229" s="65" t="s">
        <v>1166</v>
      </c>
      <c r="B229" s="65" t="s">
        <v>58</v>
      </c>
      <c r="C229" s="62" t="s">
        <v>84</v>
      </c>
      <c r="D229" s="62" t="s">
        <v>1210</v>
      </c>
      <c r="E229" s="67"/>
      <c r="F229" s="118"/>
      <c r="G229" s="78"/>
      <c r="H229" s="78"/>
      <c r="I229" s="62" t="s">
        <v>1253</v>
      </c>
      <c r="J229" s="62" t="s">
        <v>1271</v>
      </c>
      <c r="K229" s="78"/>
    </row>
    <row r="230" spans="1:11" outlineLevel="1" x14ac:dyDescent="0.25">
      <c r="A230" s="65" t="s">
        <v>1167</v>
      </c>
      <c r="B230" s="65" t="s">
        <v>59</v>
      </c>
      <c r="C230" s="62" t="s">
        <v>84</v>
      </c>
      <c r="D230" s="62" t="s">
        <v>1210</v>
      </c>
      <c r="E230" s="67"/>
      <c r="F230" s="118"/>
      <c r="G230" s="78"/>
      <c r="H230" s="78"/>
      <c r="I230" s="62" t="s">
        <v>1253</v>
      </c>
      <c r="J230" s="62" t="s">
        <v>1271</v>
      </c>
      <c r="K230" s="78"/>
    </row>
    <row r="231" spans="1:11" outlineLevel="1" x14ac:dyDescent="0.25">
      <c r="A231" s="65" t="s">
        <v>1168</v>
      </c>
      <c r="B231" s="65" t="s">
        <v>65</v>
      </c>
      <c r="C231" s="62" t="s">
        <v>84</v>
      </c>
      <c r="D231" s="62" t="s">
        <v>1210</v>
      </c>
      <c r="E231" s="67"/>
      <c r="F231" s="118"/>
      <c r="G231" s="78"/>
      <c r="H231" s="78"/>
      <c r="I231" s="62" t="s">
        <v>1253</v>
      </c>
      <c r="J231" s="62" t="s">
        <v>1271</v>
      </c>
      <c r="K231" s="78"/>
    </row>
    <row r="232" spans="1:11" outlineLevel="1" x14ac:dyDescent="0.25">
      <c r="A232" s="65" t="s">
        <v>1169</v>
      </c>
      <c r="B232" s="65" t="s">
        <v>66</v>
      </c>
      <c r="C232" s="62" t="s">
        <v>84</v>
      </c>
      <c r="D232" s="62" t="s">
        <v>1210</v>
      </c>
      <c r="E232" s="67"/>
      <c r="F232" s="118"/>
      <c r="G232" s="78"/>
      <c r="H232" s="78"/>
      <c r="I232" s="62" t="s">
        <v>1253</v>
      </c>
      <c r="J232" s="62" t="s">
        <v>1271</v>
      </c>
      <c r="K232" s="78"/>
    </row>
    <row r="233" spans="1:11" s="52" customFormat="1" ht="45" outlineLevel="1" x14ac:dyDescent="0.25">
      <c r="A233" s="65" t="s">
        <v>1170</v>
      </c>
      <c r="B233" s="79" t="s">
        <v>1202</v>
      </c>
      <c r="C233" s="62" t="s">
        <v>84</v>
      </c>
      <c r="D233" s="62" t="s">
        <v>1210</v>
      </c>
      <c r="E233" s="67"/>
      <c r="F233" s="118"/>
      <c r="G233" s="62"/>
      <c r="H233" s="63"/>
      <c r="I233" s="62" t="s">
        <v>1253</v>
      </c>
      <c r="J233" s="62" t="s">
        <v>1271</v>
      </c>
      <c r="K233" s="71" t="s">
        <v>1286</v>
      </c>
    </row>
    <row r="234" spans="1:11" s="52" customFormat="1" ht="45" outlineLevel="1" x14ac:dyDescent="0.25">
      <c r="A234" s="65" t="s">
        <v>1171</v>
      </c>
      <c r="B234" s="79" t="s">
        <v>1203</v>
      </c>
      <c r="C234" s="62" t="s">
        <v>84</v>
      </c>
      <c r="D234" s="62" t="s">
        <v>1210</v>
      </c>
      <c r="E234" s="67"/>
      <c r="F234" s="118"/>
      <c r="G234" s="62"/>
      <c r="H234" s="63"/>
      <c r="I234" s="62" t="s">
        <v>1253</v>
      </c>
      <c r="J234" s="62" t="s">
        <v>1271</v>
      </c>
      <c r="K234" s="71" t="s">
        <v>1286</v>
      </c>
    </row>
    <row r="235" spans="1:11" s="52" customFormat="1" ht="45" outlineLevel="1" x14ac:dyDescent="0.25">
      <c r="A235" s="65" t="s">
        <v>1172</v>
      </c>
      <c r="B235" s="79" t="s">
        <v>1204</v>
      </c>
      <c r="C235" s="62" t="s">
        <v>84</v>
      </c>
      <c r="D235" s="62" t="s">
        <v>1210</v>
      </c>
      <c r="E235" s="67"/>
      <c r="F235" s="118"/>
      <c r="G235" s="62"/>
      <c r="H235" s="63"/>
      <c r="I235" s="62" t="s">
        <v>1253</v>
      </c>
      <c r="J235" s="62" t="s">
        <v>1271</v>
      </c>
      <c r="K235" s="71" t="s">
        <v>1286</v>
      </c>
    </row>
    <row r="236" spans="1:11" s="52" customFormat="1" ht="45" outlineLevel="1" x14ac:dyDescent="0.25">
      <c r="A236" s="65" t="s">
        <v>1173</v>
      </c>
      <c r="B236" s="79" t="s">
        <v>1205</v>
      </c>
      <c r="C236" s="62" t="s">
        <v>84</v>
      </c>
      <c r="D236" s="62" t="s">
        <v>1210</v>
      </c>
      <c r="E236" s="67"/>
      <c r="F236" s="118"/>
      <c r="G236" s="62"/>
      <c r="H236" s="63"/>
      <c r="I236" s="62" t="s">
        <v>1253</v>
      </c>
      <c r="J236" s="62" t="s">
        <v>1271</v>
      </c>
      <c r="K236" s="71" t="s">
        <v>1286</v>
      </c>
    </row>
    <row r="237" spans="1:11" s="52" customFormat="1" ht="45" outlineLevel="1" x14ac:dyDescent="0.25">
      <c r="A237" s="65" t="s">
        <v>1174</v>
      </c>
      <c r="B237" s="79" t="s">
        <v>1206</v>
      </c>
      <c r="C237" s="62" t="s">
        <v>84</v>
      </c>
      <c r="D237" s="62" t="s">
        <v>1210</v>
      </c>
      <c r="E237" s="67"/>
      <c r="F237" s="118"/>
      <c r="G237" s="62"/>
      <c r="H237" s="63"/>
      <c r="I237" s="62" t="s">
        <v>1253</v>
      </c>
      <c r="J237" s="62" t="s">
        <v>1271</v>
      </c>
      <c r="K237" s="71" t="s">
        <v>1286</v>
      </c>
    </row>
  </sheetData>
  <dataValidations count="1">
    <dataValidation type="list" allowBlank="1" showInputMessage="1" showErrorMessage="1" sqref="E3 E5:E13 E15:E18 E20:E23 E35:E40 E25 E27:E33 E42:E45 E47:E48 E50:E51 E53:E54 E56:E57 E59:E60 E62:E79 E81:E86 E88:E89 E220:E237 E103:E118 E120:E121 E123 E125:E142 E144:E161 E163:E180 E182:E199 E201:E218 E91:E101">
      <formula1>rngCurrencies</formula1>
    </dataValidation>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472"/>
  <sheetViews>
    <sheetView tabSelected="1" zoomScale="70" zoomScaleNormal="70" workbookViewId="0">
      <pane xSplit="1" ySplit="1" topLeftCell="B407" activePane="bottomRight" state="frozen"/>
      <selection pane="topRight" activeCell="B1" sqref="B1"/>
      <selection pane="bottomLeft" activeCell="A2" sqref="A2"/>
      <selection pane="bottomRight" activeCell="E471" sqref="E471"/>
    </sheetView>
  </sheetViews>
  <sheetFormatPr defaultColWidth="8.7109375" defaultRowHeight="15" x14ac:dyDescent="0.25"/>
  <cols>
    <col min="1" max="1" width="17.140625" style="136" customWidth="1"/>
    <col min="2" max="2" width="11.5703125" style="137" customWidth="1"/>
    <col min="3" max="3" width="13.85546875" style="136" bestFit="1" customWidth="1"/>
    <col min="4" max="4" width="74.5703125" style="136" bestFit="1" customWidth="1"/>
    <col min="5" max="6" width="78.85546875" style="136" customWidth="1"/>
    <col min="7" max="7" width="42.42578125" style="76" customWidth="1"/>
    <col min="8" max="16384" width="8.7109375" style="48"/>
  </cols>
  <sheetData>
    <row r="1" spans="1:7" s="81" customFormat="1" ht="112.5" customHeight="1" x14ac:dyDescent="0.25">
      <c r="A1" s="137" t="s">
        <v>281</v>
      </c>
      <c r="B1" s="137" t="s">
        <v>282</v>
      </c>
      <c r="C1" s="137" t="s">
        <v>283</v>
      </c>
      <c r="D1" s="137" t="s">
        <v>1294</v>
      </c>
      <c r="E1" s="137" t="s">
        <v>284</v>
      </c>
      <c r="F1" s="137" t="s">
        <v>285</v>
      </c>
      <c r="G1" s="82" t="s">
        <v>1179</v>
      </c>
    </row>
    <row r="2" spans="1:7" ht="75" x14ac:dyDescent="0.25">
      <c r="A2" s="157" t="s">
        <v>1295</v>
      </c>
      <c r="B2" s="157" t="s">
        <v>121</v>
      </c>
      <c r="C2" s="157" t="s">
        <v>126</v>
      </c>
      <c r="D2" s="157" t="s">
        <v>286</v>
      </c>
      <c r="E2" s="157" t="s">
        <v>287</v>
      </c>
      <c r="F2" s="157" t="s">
        <v>288</v>
      </c>
      <c r="G2" s="80"/>
    </row>
    <row r="3" spans="1:7" ht="45" x14ac:dyDescent="0.25">
      <c r="A3" s="157" t="s">
        <v>1296</v>
      </c>
      <c r="B3" s="157" t="s">
        <v>121</v>
      </c>
      <c r="C3" s="157" t="s">
        <v>126</v>
      </c>
      <c r="D3" s="157" t="s">
        <v>289</v>
      </c>
      <c r="E3" s="157" t="s">
        <v>290</v>
      </c>
      <c r="F3" s="157" t="s">
        <v>291</v>
      </c>
      <c r="G3" s="80"/>
    </row>
    <row r="4" spans="1:7" ht="45" x14ac:dyDescent="0.25">
      <c r="A4" s="157" t="s">
        <v>1297</v>
      </c>
      <c r="B4" s="157" t="s">
        <v>121</v>
      </c>
      <c r="C4" s="157" t="s">
        <v>126</v>
      </c>
      <c r="D4" s="157" t="s">
        <v>292</v>
      </c>
      <c r="E4" s="157" t="s">
        <v>2354</v>
      </c>
      <c r="F4" s="157" t="s">
        <v>293</v>
      </c>
      <c r="G4" s="80"/>
    </row>
    <row r="5" spans="1:7" ht="30" x14ac:dyDescent="0.25">
      <c r="A5" s="157" t="s">
        <v>1298</v>
      </c>
      <c r="B5" s="157" t="s">
        <v>121</v>
      </c>
      <c r="C5" s="157" t="s">
        <v>126</v>
      </c>
      <c r="D5" s="157" t="s">
        <v>292</v>
      </c>
      <c r="E5" s="157" t="s">
        <v>2348</v>
      </c>
      <c r="F5" s="157" t="s">
        <v>293</v>
      </c>
      <c r="G5" s="80"/>
    </row>
    <row r="6" spans="1:7" ht="150" x14ac:dyDescent="0.25">
      <c r="A6" s="157" t="s">
        <v>1299</v>
      </c>
      <c r="B6" s="157" t="s">
        <v>121</v>
      </c>
      <c r="C6" s="157" t="s">
        <v>126</v>
      </c>
      <c r="D6" s="157" t="s">
        <v>294</v>
      </c>
      <c r="E6" s="157" t="s">
        <v>295</v>
      </c>
      <c r="F6" s="157" t="s">
        <v>296</v>
      </c>
      <c r="G6" s="80"/>
    </row>
    <row r="7" spans="1:7" ht="45" x14ac:dyDescent="0.25">
      <c r="A7" s="157" t="s">
        <v>1300</v>
      </c>
      <c r="B7" s="157" t="s">
        <v>121</v>
      </c>
      <c r="C7" s="157" t="s">
        <v>126</v>
      </c>
      <c r="D7" s="157" t="s">
        <v>125</v>
      </c>
      <c r="E7" s="157" t="s">
        <v>297</v>
      </c>
      <c r="F7" s="157"/>
      <c r="G7" s="80"/>
    </row>
    <row r="8" spans="1:7" ht="30" x14ac:dyDescent="0.25">
      <c r="A8" s="157" t="s">
        <v>1301</v>
      </c>
      <c r="B8" s="157" t="s">
        <v>121</v>
      </c>
      <c r="C8" s="157" t="s">
        <v>126</v>
      </c>
      <c r="D8" s="157" t="s">
        <v>125</v>
      </c>
      <c r="E8" s="157" t="s">
        <v>298</v>
      </c>
      <c r="F8" s="157"/>
      <c r="G8" s="80"/>
    </row>
    <row r="9" spans="1:7" ht="60" x14ac:dyDescent="0.25">
      <c r="A9" s="157" t="s">
        <v>1302</v>
      </c>
      <c r="B9" s="157" t="s">
        <v>121</v>
      </c>
      <c r="C9" s="157" t="s">
        <v>126</v>
      </c>
      <c r="D9" s="157" t="s">
        <v>125</v>
      </c>
      <c r="E9" s="157" t="s">
        <v>299</v>
      </c>
      <c r="F9" s="157"/>
      <c r="G9" s="80"/>
    </row>
    <row r="10" spans="1:7" ht="30" x14ac:dyDescent="0.25">
      <c r="A10" s="157" t="s">
        <v>1303</v>
      </c>
      <c r="B10" s="157" t="s">
        <v>121</v>
      </c>
      <c r="C10" s="157" t="s">
        <v>126</v>
      </c>
      <c r="D10" s="157" t="s">
        <v>300</v>
      </c>
      <c r="E10" s="157" t="s">
        <v>301</v>
      </c>
      <c r="F10" s="157" t="s">
        <v>302</v>
      </c>
      <c r="G10" s="80"/>
    </row>
    <row r="11" spans="1:7" ht="30" x14ac:dyDescent="0.25">
      <c r="A11" s="157" t="s">
        <v>1304</v>
      </c>
      <c r="B11" s="157" t="s">
        <v>121</v>
      </c>
      <c r="C11" s="157" t="s">
        <v>126</v>
      </c>
      <c r="D11" s="157" t="s">
        <v>300</v>
      </c>
      <c r="E11" s="157" t="s">
        <v>303</v>
      </c>
      <c r="F11" s="157" t="s">
        <v>302</v>
      </c>
      <c r="G11" s="80"/>
    </row>
    <row r="12" spans="1:7" ht="45" x14ac:dyDescent="0.25">
      <c r="A12" s="157" t="s">
        <v>1305</v>
      </c>
      <c r="B12" s="157" t="s">
        <v>121</v>
      </c>
      <c r="C12" s="157" t="s">
        <v>126</v>
      </c>
      <c r="D12" s="157" t="s">
        <v>304</v>
      </c>
      <c r="E12" s="157" t="s">
        <v>305</v>
      </c>
      <c r="F12" s="157" t="s">
        <v>306</v>
      </c>
      <c r="G12" s="80"/>
    </row>
    <row r="13" spans="1:7" ht="45" x14ac:dyDescent="0.25">
      <c r="A13" s="157" t="s">
        <v>1306</v>
      </c>
      <c r="B13" s="157" t="s">
        <v>121</v>
      </c>
      <c r="C13" s="157" t="s">
        <v>126</v>
      </c>
      <c r="D13" s="157" t="s">
        <v>307</v>
      </c>
      <c r="E13" s="157" t="s">
        <v>308</v>
      </c>
      <c r="F13" s="157" t="s">
        <v>309</v>
      </c>
      <c r="G13" s="80"/>
    </row>
    <row r="14" spans="1:7" ht="30" x14ac:dyDescent="0.25">
      <c r="A14" s="157" t="s">
        <v>1307</v>
      </c>
      <c r="B14" s="157" t="s">
        <v>121</v>
      </c>
      <c r="C14" s="157" t="s">
        <v>126</v>
      </c>
      <c r="D14" s="157" t="s">
        <v>130</v>
      </c>
      <c r="E14" s="157" t="s">
        <v>310</v>
      </c>
      <c r="F14" s="157" t="s">
        <v>311</v>
      </c>
      <c r="G14" s="80"/>
    </row>
    <row r="15" spans="1:7" x14ac:dyDescent="0.25">
      <c r="A15" s="157" t="s">
        <v>1308</v>
      </c>
      <c r="B15" s="157" t="s">
        <v>121</v>
      </c>
      <c r="C15" s="157" t="s">
        <v>126</v>
      </c>
      <c r="D15" s="157" t="s">
        <v>312</v>
      </c>
      <c r="E15" s="157" t="s">
        <v>313</v>
      </c>
      <c r="F15" s="157" t="s">
        <v>314</v>
      </c>
      <c r="G15" s="80"/>
    </row>
    <row r="16" spans="1:7" ht="30" x14ac:dyDescent="0.25">
      <c r="A16" s="157" t="s">
        <v>1309</v>
      </c>
      <c r="B16" s="157" t="s">
        <v>121</v>
      </c>
      <c r="C16" s="157" t="s">
        <v>126</v>
      </c>
      <c r="D16" s="157" t="s">
        <v>312</v>
      </c>
      <c r="E16" s="157" t="s">
        <v>315</v>
      </c>
      <c r="F16" s="157" t="s">
        <v>314</v>
      </c>
      <c r="G16" s="80"/>
    </row>
    <row r="17" spans="1:7" ht="30" x14ac:dyDescent="0.25">
      <c r="A17" s="157" t="s">
        <v>1310</v>
      </c>
      <c r="B17" s="157" t="s">
        <v>121</v>
      </c>
      <c r="C17" s="157" t="s">
        <v>126</v>
      </c>
      <c r="D17" s="157" t="s">
        <v>316</v>
      </c>
      <c r="E17" s="157" t="s">
        <v>317</v>
      </c>
      <c r="F17" s="157" t="s">
        <v>318</v>
      </c>
      <c r="G17" s="80"/>
    </row>
    <row r="18" spans="1:7" x14ac:dyDescent="0.25">
      <c r="A18" s="157" t="s">
        <v>1311</v>
      </c>
      <c r="B18" s="157" t="s">
        <v>121</v>
      </c>
      <c r="C18" s="157" t="s">
        <v>126</v>
      </c>
      <c r="D18" s="157" t="s">
        <v>316</v>
      </c>
      <c r="E18" s="157" t="s">
        <v>319</v>
      </c>
      <c r="F18" s="157" t="s">
        <v>318</v>
      </c>
      <c r="G18" s="80"/>
    </row>
    <row r="19" spans="1:7" ht="45" x14ac:dyDescent="0.25">
      <c r="A19" s="157" t="s">
        <v>1312</v>
      </c>
      <c r="B19" s="157" t="s">
        <v>121</v>
      </c>
      <c r="C19" s="157" t="s">
        <v>126</v>
      </c>
      <c r="D19" s="157" t="s">
        <v>320</v>
      </c>
      <c r="E19" s="157" t="s">
        <v>321</v>
      </c>
      <c r="F19" s="157" t="s">
        <v>322</v>
      </c>
      <c r="G19" s="80"/>
    </row>
    <row r="20" spans="1:7" ht="30" x14ac:dyDescent="0.25">
      <c r="A20" s="157" t="s">
        <v>1313</v>
      </c>
      <c r="B20" s="157" t="s">
        <v>121</v>
      </c>
      <c r="C20" s="157" t="s">
        <v>126</v>
      </c>
      <c r="D20" s="157" t="s">
        <v>320</v>
      </c>
      <c r="E20" s="157" t="s">
        <v>323</v>
      </c>
      <c r="F20" s="157" t="s">
        <v>322</v>
      </c>
      <c r="G20" s="80"/>
    </row>
    <row r="21" spans="1:7" ht="30" x14ac:dyDescent="0.25">
      <c r="A21" s="157" t="s">
        <v>1314</v>
      </c>
      <c r="B21" s="157" t="s">
        <v>121</v>
      </c>
      <c r="C21" s="157" t="s">
        <v>126</v>
      </c>
      <c r="D21" s="157" t="s">
        <v>324</v>
      </c>
      <c r="E21" s="157" t="s">
        <v>325</v>
      </c>
      <c r="F21" s="157" t="s">
        <v>326</v>
      </c>
      <c r="G21" s="80"/>
    </row>
    <row r="22" spans="1:7" ht="45" x14ac:dyDescent="0.25">
      <c r="A22" s="157" t="s">
        <v>1315</v>
      </c>
      <c r="B22" s="157" t="s">
        <v>121</v>
      </c>
      <c r="C22" s="157" t="s">
        <v>126</v>
      </c>
      <c r="D22" s="157" t="s">
        <v>327</v>
      </c>
      <c r="E22" s="157" t="s">
        <v>328</v>
      </c>
      <c r="F22" s="157" t="s">
        <v>329</v>
      </c>
      <c r="G22" s="80"/>
    </row>
    <row r="23" spans="1:7" ht="60" x14ac:dyDescent="0.25">
      <c r="A23" s="157" t="s">
        <v>1316</v>
      </c>
      <c r="B23" s="157" t="s">
        <v>121</v>
      </c>
      <c r="C23" s="157" t="s">
        <v>126</v>
      </c>
      <c r="D23" s="157" t="s">
        <v>330</v>
      </c>
      <c r="E23" s="157" t="s">
        <v>331</v>
      </c>
      <c r="F23" s="157" t="s">
        <v>332</v>
      </c>
      <c r="G23" s="80"/>
    </row>
    <row r="24" spans="1:7" ht="45" x14ac:dyDescent="0.25">
      <c r="A24" s="157" t="s">
        <v>1317</v>
      </c>
      <c r="B24" s="157" t="s">
        <v>121</v>
      </c>
      <c r="C24" s="157" t="s">
        <v>126</v>
      </c>
      <c r="D24" s="157" t="s">
        <v>133</v>
      </c>
      <c r="E24" s="157" t="s">
        <v>333</v>
      </c>
      <c r="F24" s="157" t="s">
        <v>134</v>
      </c>
      <c r="G24" s="80"/>
    </row>
    <row r="25" spans="1:7" ht="45" x14ac:dyDescent="0.25">
      <c r="A25" s="157" t="s">
        <v>1318</v>
      </c>
      <c r="B25" s="157" t="s">
        <v>121</v>
      </c>
      <c r="C25" s="157" t="s">
        <v>126</v>
      </c>
      <c r="D25" s="157" t="s">
        <v>334</v>
      </c>
      <c r="E25" s="157" t="s">
        <v>335</v>
      </c>
      <c r="F25" s="157" t="s">
        <v>336</v>
      </c>
      <c r="G25" s="80"/>
    </row>
    <row r="26" spans="1:7" ht="30" x14ac:dyDescent="0.25">
      <c r="A26" s="157" t="s">
        <v>1319</v>
      </c>
      <c r="B26" s="157" t="s">
        <v>121</v>
      </c>
      <c r="C26" s="157" t="s">
        <v>126</v>
      </c>
      <c r="D26" s="157" t="s">
        <v>334</v>
      </c>
      <c r="E26" s="157" t="s">
        <v>337</v>
      </c>
      <c r="F26" s="157" t="s">
        <v>336</v>
      </c>
      <c r="G26" s="80"/>
    </row>
    <row r="27" spans="1:7" ht="165" x14ac:dyDescent="0.25">
      <c r="A27" s="157" t="s">
        <v>1320</v>
      </c>
      <c r="B27" s="157" t="s">
        <v>121</v>
      </c>
      <c r="C27" s="157" t="s">
        <v>126</v>
      </c>
      <c r="D27" s="157" t="s">
        <v>338</v>
      </c>
      <c r="E27" s="157" t="s">
        <v>339</v>
      </c>
      <c r="F27" s="157" t="s">
        <v>340</v>
      </c>
      <c r="G27" s="80"/>
    </row>
    <row r="28" spans="1:7" ht="165" x14ac:dyDescent="0.25">
      <c r="A28" s="157" t="s">
        <v>1321</v>
      </c>
      <c r="B28" s="157" t="s">
        <v>121</v>
      </c>
      <c r="C28" s="157" t="s">
        <v>126</v>
      </c>
      <c r="D28" s="157" t="s">
        <v>338</v>
      </c>
      <c r="E28" s="157" t="s">
        <v>341</v>
      </c>
      <c r="F28" s="157" t="s">
        <v>342</v>
      </c>
      <c r="G28" s="80"/>
    </row>
    <row r="29" spans="1:7" ht="45" x14ac:dyDescent="0.25">
      <c r="A29" s="157" t="s">
        <v>1322</v>
      </c>
      <c r="B29" s="157" t="s">
        <v>121</v>
      </c>
      <c r="C29" s="157" t="s">
        <v>126</v>
      </c>
      <c r="D29" s="157" t="s">
        <v>343</v>
      </c>
      <c r="E29" s="157" t="s">
        <v>344</v>
      </c>
      <c r="F29" s="157" t="s">
        <v>345</v>
      </c>
      <c r="G29" s="80"/>
    </row>
    <row r="30" spans="1:7" ht="45" x14ac:dyDescent="0.25">
      <c r="A30" s="157" t="s">
        <v>1323</v>
      </c>
      <c r="B30" s="157" t="s">
        <v>121</v>
      </c>
      <c r="C30" s="157" t="s">
        <v>126</v>
      </c>
      <c r="D30" s="157" t="s">
        <v>346</v>
      </c>
      <c r="E30" s="157" t="s">
        <v>347</v>
      </c>
      <c r="F30" s="157" t="s">
        <v>348</v>
      </c>
      <c r="G30" s="80"/>
    </row>
    <row r="31" spans="1:7" ht="30" x14ac:dyDescent="0.25">
      <c r="A31" s="157" t="s">
        <v>1324</v>
      </c>
      <c r="B31" s="157" t="s">
        <v>121</v>
      </c>
      <c r="C31" s="157" t="s">
        <v>126</v>
      </c>
      <c r="D31" s="157" t="s">
        <v>136</v>
      </c>
      <c r="E31" s="157" t="s">
        <v>349</v>
      </c>
      <c r="F31" s="157" t="s">
        <v>137</v>
      </c>
      <c r="G31" s="80"/>
    </row>
    <row r="32" spans="1:7" ht="30" x14ac:dyDescent="0.25">
      <c r="A32" s="157" t="s">
        <v>1325</v>
      </c>
      <c r="B32" s="157" t="s">
        <v>121</v>
      </c>
      <c r="C32" s="157" t="s">
        <v>126</v>
      </c>
      <c r="D32" s="157" t="s">
        <v>136</v>
      </c>
      <c r="E32" s="157" t="s">
        <v>350</v>
      </c>
      <c r="F32" s="157" t="s">
        <v>137</v>
      </c>
      <c r="G32" s="80"/>
    </row>
    <row r="33" spans="1:7" ht="30" x14ac:dyDescent="0.25">
      <c r="A33" s="157" t="s">
        <v>1326</v>
      </c>
      <c r="B33" s="157" t="s">
        <v>121</v>
      </c>
      <c r="C33" s="157" t="s">
        <v>126</v>
      </c>
      <c r="D33" s="157" t="s">
        <v>136</v>
      </c>
      <c r="E33" s="157" t="s">
        <v>351</v>
      </c>
      <c r="F33" s="157" t="s">
        <v>137</v>
      </c>
      <c r="G33" s="80"/>
    </row>
    <row r="34" spans="1:7" ht="75" x14ac:dyDescent="0.25">
      <c r="A34" s="157" t="s">
        <v>1327</v>
      </c>
      <c r="B34" s="157" t="s">
        <v>121</v>
      </c>
      <c r="C34" s="157" t="s">
        <v>126</v>
      </c>
      <c r="D34" s="157" t="s">
        <v>352</v>
      </c>
      <c r="E34" s="157" t="s">
        <v>353</v>
      </c>
      <c r="F34" s="157" t="s">
        <v>354</v>
      </c>
      <c r="G34" s="80"/>
    </row>
    <row r="35" spans="1:7" ht="150" x14ac:dyDescent="0.25">
      <c r="A35" s="157" t="s">
        <v>1328</v>
      </c>
      <c r="B35" s="157" t="s">
        <v>121</v>
      </c>
      <c r="C35" s="157" t="s">
        <v>126</v>
      </c>
      <c r="D35" s="157" t="s">
        <v>355</v>
      </c>
      <c r="E35" s="157" t="s">
        <v>356</v>
      </c>
      <c r="F35" s="157" t="s">
        <v>357</v>
      </c>
      <c r="G35" s="80"/>
    </row>
    <row r="36" spans="1:7" ht="105" x14ac:dyDescent="0.25">
      <c r="A36" s="157" t="s">
        <v>1329</v>
      </c>
      <c r="B36" s="157" t="s">
        <v>121</v>
      </c>
      <c r="C36" s="157" t="s">
        <v>126</v>
      </c>
      <c r="D36" s="157" t="s">
        <v>355</v>
      </c>
      <c r="E36" s="157" t="s">
        <v>358</v>
      </c>
      <c r="F36" s="157" t="s">
        <v>359</v>
      </c>
      <c r="G36" s="80"/>
    </row>
    <row r="37" spans="1:7" ht="150" x14ac:dyDescent="0.25">
      <c r="A37" s="157" t="s">
        <v>1330</v>
      </c>
      <c r="B37" s="157" t="s">
        <v>121</v>
      </c>
      <c r="C37" s="157" t="s">
        <v>126</v>
      </c>
      <c r="D37" s="157" t="s">
        <v>355</v>
      </c>
      <c r="E37" s="157" t="s">
        <v>2346</v>
      </c>
      <c r="F37" s="157" t="s">
        <v>360</v>
      </c>
      <c r="G37" s="80"/>
    </row>
    <row r="38" spans="1:7" ht="150" x14ac:dyDescent="0.25">
      <c r="A38" s="157" t="s">
        <v>1331</v>
      </c>
      <c r="B38" s="157" t="s">
        <v>121</v>
      </c>
      <c r="C38" s="157" t="s">
        <v>126</v>
      </c>
      <c r="D38" s="157" t="s">
        <v>355</v>
      </c>
      <c r="E38" s="157" t="s">
        <v>361</v>
      </c>
      <c r="F38" s="157" t="s">
        <v>360</v>
      </c>
      <c r="G38" s="80"/>
    </row>
    <row r="39" spans="1:7" ht="30" x14ac:dyDescent="0.25">
      <c r="A39" s="157" t="s">
        <v>1332</v>
      </c>
      <c r="B39" s="157" t="s">
        <v>121</v>
      </c>
      <c r="C39" s="157" t="s">
        <v>126</v>
      </c>
      <c r="D39" s="157" t="s">
        <v>362</v>
      </c>
      <c r="E39" s="157" t="s">
        <v>363</v>
      </c>
      <c r="F39" s="157" t="s">
        <v>364</v>
      </c>
      <c r="G39" s="80"/>
    </row>
    <row r="40" spans="1:7" ht="45" x14ac:dyDescent="0.25">
      <c r="A40" s="157" t="s">
        <v>1333</v>
      </c>
      <c r="B40" s="157" t="s">
        <v>121</v>
      </c>
      <c r="C40" s="157" t="s">
        <v>126</v>
      </c>
      <c r="D40" s="157" t="s">
        <v>362</v>
      </c>
      <c r="E40" s="157" t="s">
        <v>365</v>
      </c>
      <c r="F40" s="157" t="s">
        <v>364</v>
      </c>
      <c r="G40" s="80"/>
    </row>
    <row r="41" spans="1:7" ht="30" x14ac:dyDescent="0.25">
      <c r="A41" s="157" t="s">
        <v>1334</v>
      </c>
      <c r="B41" s="157" t="s">
        <v>121</v>
      </c>
      <c r="C41" s="157" t="s">
        <v>126</v>
      </c>
      <c r="D41" s="157" t="s">
        <v>366</v>
      </c>
      <c r="E41" s="157" t="s">
        <v>367</v>
      </c>
      <c r="F41" s="157" t="s">
        <v>368</v>
      </c>
      <c r="G41" s="80"/>
    </row>
    <row r="42" spans="1:7" ht="45" x14ac:dyDescent="0.25">
      <c r="A42" s="157" t="s">
        <v>1335</v>
      </c>
      <c r="B42" s="157" t="s">
        <v>121</v>
      </c>
      <c r="C42" s="157" t="s">
        <v>126</v>
      </c>
      <c r="D42" s="157" t="s">
        <v>366</v>
      </c>
      <c r="E42" s="157" t="s">
        <v>369</v>
      </c>
      <c r="F42" s="157" t="s">
        <v>368</v>
      </c>
      <c r="G42" s="80"/>
    </row>
    <row r="43" spans="1:7" ht="60" x14ac:dyDescent="0.25">
      <c r="A43" s="157" t="s">
        <v>1336</v>
      </c>
      <c r="B43" s="157" t="s">
        <v>121</v>
      </c>
      <c r="C43" s="157" t="s">
        <v>126</v>
      </c>
      <c r="D43" s="157" t="s">
        <v>370</v>
      </c>
      <c r="E43" s="157" t="s">
        <v>371</v>
      </c>
      <c r="F43" s="157" t="s">
        <v>372</v>
      </c>
      <c r="G43" s="80"/>
    </row>
    <row r="44" spans="1:7" ht="60" x14ac:dyDescent="0.25">
      <c r="A44" s="157" t="s">
        <v>1337</v>
      </c>
      <c r="B44" s="157" t="s">
        <v>121</v>
      </c>
      <c r="C44" s="157" t="s">
        <v>126</v>
      </c>
      <c r="D44" s="157" t="s">
        <v>370</v>
      </c>
      <c r="E44" s="157" t="s">
        <v>373</v>
      </c>
      <c r="F44" s="157" t="s">
        <v>372</v>
      </c>
      <c r="G44" s="80"/>
    </row>
    <row r="45" spans="1:7" ht="60" x14ac:dyDescent="0.25">
      <c r="A45" s="157" t="s">
        <v>1338</v>
      </c>
      <c r="B45" s="157" t="s">
        <v>121</v>
      </c>
      <c r="C45" s="157" t="s">
        <v>126</v>
      </c>
      <c r="D45" s="157" t="s">
        <v>374</v>
      </c>
      <c r="E45" s="157" t="s">
        <v>375</v>
      </c>
      <c r="F45" s="157" t="s">
        <v>376</v>
      </c>
      <c r="G45" s="80"/>
    </row>
    <row r="46" spans="1:7" ht="60" x14ac:dyDescent="0.25">
      <c r="A46" s="157" t="s">
        <v>1339</v>
      </c>
      <c r="B46" s="157" t="s">
        <v>121</v>
      </c>
      <c r="C46" s="157" t="s">
        <v>126</v>
      </c>
      <c r="D46" s="157" t="s">
        <v>377</v>
      </c>
      <c r="E46" s="157" t="s">
        <v>378</v>
      </c>
      <c r="F46" s="157" t="s">
        <v>379</v>
      </c>
      <c r="G46" s="80"/>
    </row>
    <row r="47" spans="1:7" ht="30" x14ac:dyDescent="0.25">
      <c r="A47" s="157" t="s">
        <v>1340</v>
      </c>
      <c r="B47" s="157" t="s">
        <v>121</v>
      </c>
      <c r="C47" s="157" t="s">
        <v>126</v>
      </c>
      <c r="D47" s="157" t="s">
        <v>377</v>
      </c>
      <c r="E47" s="157" t="s">
        <v>380</v>
      </c>
      <c r="F47" s="157" t="s">
        <v>379</v>
      </c>
      <c r="G47" s="80"/>
    </row>
    <row r="48" spans="1:7" ht="45" x14ac:dyDescent="0.25">
      <c r="A48" s="157" t="s">
        <v>1341</v>
      </c>
      <c r="B48" s="157" t="s">
        <v>121</v>
      </c>
      <c r="C48" s="157" t="s">
        <v>126</v>
      </c>
      <c r="D48" s="157" t="s">
        <v>381</v>
      </c>
      <c r="E48" s="157" t="s">
        <v>382</v>
      </c>
      <c r="F48" s="157" t="s">
        <v>383</v>
      </c>
      <c r="G48" s="80"/>
    </row>
    <row r="49" spans="1:7" ht="45" x14ac:dyDescent="0.25">
      <c r="A49" s="157" t="s">
        <v>1342</v>
      </c>
      <c r="B49" s="157" t="s">
        <v>121</v>
      </c>
      <c r="C49" s="157" t="s">
        <v>126</v>
      </c>
      <c r="D49" s="157" t="s">
        <v>381</v>
      </c>
      <c r="E49" s="157" t="s">
        <v>384</v>
      </c>
      <c r="F49" s="157" t="s">
        <v>383</v>
      </c>
      <c r="G49" s="80"/>
    </row>
    <row r="50" spans="1:7" ht="30" x14ac:dyDescent="0.25">
      <c r="A50" s="157" t="s">
        <v>1343</v>
      </c>
      <c r="B50" s="157" t="s">
        <v>121</v>
      </c>
      <c r="C50" s="157" t="s">
        <v>126</v>
      </c>
      <c r="D50" s="157" t="s">
        <v>385</v>
      </c>
      <c r="E50" s="157" t="s">
        <v>386</v>
      </c>
      <c r="F50" s="157" t="s">
        <v>387</v>
      </c>
      <c r="G50" s="80"/>
    </row>
    <row r="51" spans="1:7" ht="45" x14ac:dyDescent="0.25">
      <c r="A51" s="157" t="s">
        <v>1344</v>
      </c>
      <c r="B51" s="157" t="s">
        <v>121</v>
      </c>
      <c r="C51" s="157" t="s">
        <v>126</v>
      </c>
      <c r="D51" s="157" t="s">
        <v>388</v>
      </c>
      <c r="E51" s="157" t="s">
        <v>389</v>
      </c>
      <c r="F51" s="157" t="s">
        <v>390</v>
      </c>
      <c r="G51" s="80"/>
    </row>
    <row r="52" spans="1:7" ht="45" x14ac:dyDescent="0.25">
      <c r="A52" s="157" t="s">
        <v>1345</v>
      </c>
      <c r="B52" s="157" t="s">
        <v>121</v>
      </c>
      <c r="C52" s="157" t="s">
        <v>126</v>
      </c>
      <c r="D52" s="157" t="s">
        <v>388</v>
      </c>
      <c r="E52" s="157" t="s">
        <v>391</v>
      </c>
      <c r="F52" s="157" t="s">
        <v>390</v>
      </c>
      <c r="G52" s="80"/>
    </row>
    <row r="53" spans="1:7" ht="75" x14ac:dyDescent="0.25">
      <c r="A53" s="157" t="s">
        <v>1346</v>
      </c>
      <c r="B53" s="157" t="s">
        <v>121</v>
      </c>
      <c r="C53" s="157" t="s">
        <v>126</v>
      </c>
      <c r="D53" s="157" t="s">
        <v>392</v>
      </c>
      <c r="E53" s="157" t="s">
        <v>393</v>
      </c>
      <c r="F53" s="157" t="s">
        <v>394</v>
      </c>
      <c r="G53" s="80"/>
    </row>
    <row r="54" spans="1:7" ht="30" x14ac:dyDescent="0.25">
      <c r="A54" s="157" t="s">
        <v>1347</v>
      </c>
      <c r="B54" s="157" t="s">
        <v>121</v>
      </c>
      <c r="C54" s="157" t="s">
        <v>126</v>
      </c>
      <c r="D54" s="157" t="s">
        <v>395</v>
      </c>
      <c r="E54" s="157" t="s">
        <v>396</v>
      </c>
      <c r="F54" s="157"/>
      <c r="G54" s="80"/>
    </row>
    <row r="55" spans="1:7" ht="30" x14ac:dyDescent="0.25">
      <c r="A55" s="157" t="s">
        <v>1348</v>
      </c>
      <c r="B55" s="157" t="s">
        <v>121</v>
      </c>
      <c r="C55" s="157" t="s">
        <v>139</v>
      </c>
      <c r="D55" s="157" t="s">
        <v>397</v>
      </c>
      <c r="E55" s="157" t="s">
        <v>398</v>
      </c>
      <c r="F55" s="157" t="s">
        <v>399</v>
      </c>
      <c r="G55" s="80"/>
    </row>
    <row r="56" spans="1:7" ht="60" x14ac:dyDescent="0.25">
      <c r="A56" s="157" t="s">
        <v>1349</v>
      </c>
      <c r="B56" s="157" t="s">
        <v>121</v>
      </c>
      <c r="C56" s="157" t="s">
        <v>139</v>
      </c>
      <c r="D56" s="157" t="s">
        <v>400</v>
      </c>
      <c r="E56" s="157" t="s">
        <v>401</v>
      </c>
      <c r="F56" s="157" t="s">
        <v>402</v>
      </c>
      <c r="G56" s="80"/>
    </row>
    <row r="57" spans="1:7" ht="30" x14ac:dyDescent="0.25">
      <c r="A57" s="157" t="s">
        <v>1350</v>
      </c>
      <c r="B57" s="157" t="s">
        <v>121</v>
      </c>
      <c r="C57" s="157" t="s">
        <v>139</v>
      </c>
      <c r="D57" s="157" t="s">
        <v>403</v>
      </c>
      <c r="E57" s="157" t="s">
        <v>404</v>
      </c>
      <c r="F57" s="157" t="s">
        <v>405</v>
      </c>
      <c r="G57" s="80"/>
    </row>
    <row r="58" spans="1:7" ht="30" x14ac:dyDescent="0.25">
      <c r="A58" s="157" t="s">
        <v>1351</v>
      </c>
      <c r="B58" s="157" t="s">
        <v>121</v>
      </c>
      <c r="C58" s="157" t="s">
        <v>139</v>
      </c>
      <c r="D58" s="157" t="s">
        <v>403</v>
      </c>
      <c r="E58" s="157" t="s">
        <v>406</v>
      </c>
      <c r="F58" s="157" t="s">
        <v>405</v>
      </c>
      <c r="G58" s="80"/>
    </row>
    <row r="59" spans="1:7" ht="45" x14ac:dyDescent="0.25">
      <c r="A59" s="157" t="s">
        <v>1352</v>
      </c>
      <c r="B59" s="157" t="s">
        <v>121</v>
      </c>
      <c r="C59" s="157" t="s">
        <v>139</v>
      </c>
      <c r="D59" s="157" t="s">
        <v>143</v>
      </c>
      <c r="E59" s="157" t="s">
        <v>407</v>
      </c>
      <c r="F59" s="157" t="s">
        <v>144</v>
      </c>
      <c r="G59" s="80"/>
    </row>
    <row r="60" spans="1:7" ht="60" x14ac:dyDescent="0.25">
      <c r="A60" s="157" t="s">
        <v>1353</v>
      </c>
      <c r="B60" s="157" t="s">
        <v>121</v>
      </c>
      <c r="C60" s="157" t="s">
        <v>139</v>
      </c>
      <c r="D60" s="157" t="s">
        <v>146</v>
      </c>
      <c r="E60" s="157" t="s">
        <v>408</v>
      </c>
      <c r="F60" s="157" t="s">
        <v>147</v>
      </c>
      <c r="G60" s="80"/>
    </row>
    <row r="61" spans="1:7" ht="30" x14ac:dyDescent="0.25">
      <c r="A61" s="157" t="s">
        <v>1354</v>
      </c>
      <c r="B61" s="157" t="s">
        <v>121</v>
      </c>
      <c r="C61" s="157" t="s">
        <v>139</v>
      </c>
      <c r="D61" s="157" t="s">
        <v>409</v>
      </c>
      <c r="E61" s="157" t="s">
        <v>410</v>
      </c>
      <c r="F61" s="157" t="s">
        <v>411</v>
      </c>
      <c r="G61" s="80"/>
    </row>
    <row r="62" spans="1:7" ht="30" x14ac:dyDescent="0.25">
      <c r="A62" s="157" t="s">
        <v>1355</v>
      </c>
      <c r="B62" s="157" t="s">
        <v>121</v>
      </c>
      <c r="C62" s="157" t="s">
        <v>139</v>
      </c>
      <c r="D62" s="157" t="s">
        <v>412</v>
      </c>
      <c r="E62" s="157" t="s">
        <v>413</v>
      </c>
      <c r="F62" s="157" t="s">
        <v>414</v>
      </c>
      <c r="G62" s="80"/>
    </row>
    <row r="63" spans="1:7" ht="30" x14ac:dyDescent="0.25">
      <c r="A63" s="157" t="s">
        <v>1356</v>
      </c>
      <c r="B63" s="157" t="s">
        <v>121</v>
      </c>
      <c r="C63" s="157" t="s">
        <v>139</v>
      </c>
      <c r="D63" s="157" t="s">
        <v>412</v>
      </c>
      <c r="E63" s="157" t="s">
        <v>415</v>
      </c>
      <c r="F63" s="157" t="s">
        <v>414</v>
      </c>
      <c r="G63" s="80"/>
    </row>
    <row r="64" spans="1:7" ht="30" x14ac:dyDescent="0.25">
      <c r="A64" s="157" t="s">
        <v>1357</v>
      </c>
      <c r="B64" s="157" t="s">
        <v>121</v>
      </c>
      <c r="C64" s="157" t="s">
        <v>139</v>
      </c>
      <c r="D64" s="157" t="s">
        <v>412</v>
      </c>
      <c r="E64" s="157" t="s">
        <v>416</v>
      </c>
      <c r="F64" s="157" t="s">
        <v>414</v>
      </c>
      <c r="G64" s="80"/>
    </row>
    <row r="65" spans="1:7" ht="45" x14ac:dyDescent="0.25">
      <c r="A65" s="157" t="s">
        <v>1358</v>
      </c>
      <c r="B65" s="157" t="s">
        <v>121</v>
      </c>
      <c r="C65" s="157" t="s">
        <v>139</v>
      </c>
      <c r="D65" s="157" t="s">
        <v>417</v>
      </c>
      <c r="E65" s="157" t="s">
        <v>418</v>
      </c>
      <c r="F65" s="157" t="s">
        <v>419</v>
      </c>
      <c r="G65" s="80"/>
    </row>
    <row r="66" spans="1:7" ht="30" x14ac:dyDescent="0.25">
      <c r="A66" s="157" t="s">
        <v>1359</v>
      </c>
      <c r="B66" s="157" t="s">
        <v>121</v>
      </c>
      <c r="C66" s="157" t="s">
        <v>139</v>
      </c>
      <c r="D66" s="157" t="s">
        <v>152</v>
      </c>
      <c r="E66" s="157" t="s">
        <v>420</v>
      </c>
      <c r="F66" s="157" t="s">
        <v>153</v>
      </c>
      <c r="G66" s="80"/>
    </row>
    <row r="67" spans="1:7" ht="30" x14ac:dyDescent="0.25">
      <c r="A67" s="157" t="s">
        <v>1360</v>
      </c>
      <c r="B67" s="157" t="s">
        <v>121</v>
      </c>
      <c r="C67" s="157" t="s">
        <v>139</v>
      </c>
      <c r="D67" s="157" t="s">
        <v>421</v>
      </c>
      <c r="E67" s="157" t="s">
        <v>422</v>
      </c>
      <c r="F67" s="157" t="s">
        <v>423</v>
      </c>
      <c r="G67" s="80"/>
    </row>
    <row r="68" spans="1:7" ht="45" x14ac:dyDescent="0.25">
      <c r="A68" s="157" t="s">
        <v>1361</v>
      </c>
      <c r="B68" s="157" t="s">
        <v>121</v>
      </c>
      <c r="C68" s="157" t="s">
        <v>139</v>
      </c>
      <c r="D68" s="157" t="s">
        <v>424</v>
      </c>
      <c r="E68" s="157" t="s">
        <v>2349</v>
      </c>
      <c r="F68" s="157" t="s">
        <v>425</v>
      </c>
      <c r="G68" s="80"/>
    </row>
    <row r="69" spans="1:7" ht="45" x14ac:dyDescent="0.25">
      <c r="A69" s="157" t="s">
        <v>1362</v>
      </c>
      <c r="B69" s="157" t="s">
        <v>121</v>
      </c>
      <c r="C69" s="157" t="s">
        <v>139</v>
      </c>
      <c r="D69" s="157" t="s">
        <v>424</v>
      </c>
      <c r="E69" s="157" t="s">
        <v>426</v>
      </c>
      <c r="F69" s="157" t="s">
        <v>425</v>
      </c>
      <c r="G69" s="80"/>
    </row>
    <row r="70" spans="1:7" ht="30" x14ac:dyDescent="0.25">
      <c r="A70" s="157" t="s">
        <v>1363</v>
      </c>
      <c r="B70" s="157" t="s">
        <v>121</v>
      </c>
      <c r="C70" s="157" t="s">
        <v>139</v>
      </c>
      <c r="D70" s="157" t="s">
        <v>427</v>
      </c>
      <c r="E70" s="157" t="s">
        <v>428</v>
      </c>
      <c r="F70" s="157" t="s">
        <v>429</v>
      </c>
      <c r="G70" s="80"/>
    </row>
    <row r="71" spans="1:7" ht="60" x14ac:dyDescent="0.25">
      <c r="A71" s="157" t="s">
        <v>1364</v>
      </c>
      <c r="B71" s="157" t="s">
        <v>121</v>
      </c>
      <c r="C71" s="157" t="s">
        <v>139</v>
      </c>
      <c r="D71" s="157" t="s">
        <v>159</v>
      </c>
      <c r="E71" s="157" t="s">
        <v>430</v>
      </c>
      <c r="F71" s="157" t="s">
        <v>160</v>
      </c>
      <c r="G71" s="80"/>
    </row>
    <row r="72" spans="1:7" ht="45" x14ac:dyDescent="0.25">
      <c r="A72" s="157" t="s">
        <v>1365</v>
      </c>
      <c r="B72" s="157" t="s">
        <v>121</v>
      </c>
      <c r="C72" s="157" t="s">
        <v>139</v>
      </c>
      <c r="D72" s="157" t="s">
        <v>431</v>
      </c>
      <c r="E72" s="157" t="s">
        <v>432</v>
      </c>
      <c r="F72" s="157" t="s">
        <v>433</v>
      </c>
      <c r="G72" s="80"/>
    </row>
    <row r="73" spans="1:7" ht="45" x14ac:dyDescent="0.25">
      <c r="A73" s="157" t="s">
        <v>1366</v>
      </c>
      <c r="B73" s="157" t="s">
        <v>121</v>
      </c>
      <c r="C73" s="157" t="s">
        <v>139</v>
      </c>
      <c r="D73" s="157" t="s">
        <v>434</v>
      </c>
      <c r="E73" s="157" t="s">
        <v>435</v>
      </c>
      <c r="F73" s="157" t="s">
        <v>436</v>
      </c>
      <c r="G73" s="80"/>
    </row>
    <row r="74" spans="1:7" ht="45" x14ac:dyDescent="0.25">
      <c r="A74" s="157" t="s">
        <v>1367</v>
      </c>
      <c r="B74" s="157" t="s">
        <v>121</v>
      </c>
      <c r="C74" s="157" t="s">
        <v>139</v>
      </c>
      <c r="D74" s="157" t="s">
        <v>437</v>
      </c>
      <c r="E74" s="157" t="s">
        <v>438</v>
      </c>
      <c r="F74" s="157" t="s">
        <v>439</v>
      </c>
      <c r="G74" s="80"/>
    </row>
    <row r="75" spans="1:7" ht="90" x14ac:dyDescent="0.25">
      <c r="A75" s="157" t="s">
        <v>1368</v>
      </c>
      <c r="B75" s="157" t="s">
        <v>121</v>
      </c>
      <c r="C75" s="157" t="s">
        <v>139</v>
      </c>
      <c r="D75" s="157" t="s">
        <v>440</v>
      </c>
      <c r="E75" s="157" t="s">
        <v>441</v>
      </c>
      <c r="F75" s="157" t="s">
        <v>442</v>
      </c>
      <c r="G75" s="80"/>
    </row>
    <row r="76" spans="1:7" ht="105" x14ac:dyDescent="0.25">
      <c r="A76" s="157" t="s">
        <v>1369</v>
      </c>
      <c r="B76" s="157" t="s">
        <v>121</v>
      </c>
      <c r="C76" s="157" t="s">
        <v>139</v>
      </c>
      <c r="D76" s="157" t="s">
        <v>440</v>
      </c>
      <c r="E76" s="157" t="s">
        <v>443</v>
      </c>
      <c r="F76" s="157" t="s">
        <v>444</v>
      </c>
      <c r="G76" s="80"/>
    </row>
    <row r="77" spans="1:7" ht="45" x14ac:dyDescent="0.25">
      <c r="A77" s="157" t="s">
        <v>1370</v>
      </c>
      <c r="B77" s="157" t="s">
        <v>121</v>
      </c>
      <c r="C77" s="157" t="s">
        <v>445</v>
      </c>
      <c r="D77" s="157" t="s">
        <v>446</v>
      </c>
      <c r="E77" s="157" t="s">
        <v>447</v>
      </c>
      <c r="F77" s="157" t="s">
        <v>448</v>
      </c>
      <c r="G77" s="80"/>
    </row>
    <row r="78" spans="1:7" ht="105" x14ac:dyDescent="0.25">
      <c r="A78" s="157" t="s">
        <v>1371</v>
      </c>
      <c r="B78" s="157" t="s">
        <v>121</v>
      </c>
      <c r="C78" s="157" t="s">
        <v>445</v>
      </c>
      <c r="D78" s="157" t="s">
        <v>449</v>
      </c>
      <c r="E78" s="157" t="s">
        <v>450</v>
      </c>
      <c r="F78" s="157" t="s">
        <v>451</v>
      </c>
      <c r="G78" s="80"/>
    </row>
    <row r="79" spans="1:7" ht="90" x14ac:dyDescent="0.25">
      <c r="A79" s="157" t="s">
        <v>1372</v>
      </c>
      <c r="B79" s="157" t="s">
        <v>121</v>
      </c>
      <c r="C79" s="157" t="s">
        <v>445</v>
      </c>
      <c r="D79" s="157" t="s">
        <v>452</v>
      </c>
      <c r="E79" s="157" t="s">
        <v>453</v>
      </c>
      <c r="F79" s="157" t="s">
        <v>454</v>
      </c>
      <c r="G79" s="80"/>
    </row>
    <row r="80" spans="1:7" ht="180" x14ac:dyDescent="0.25">
      <c r="A80" s="157" t="s">
        <v>1373</v>
      </c>
      <c r="B80" s="157" t="s">
        <v>121</v>
      </c>
      <c r="C80" s="157" t="s">
        <v>445</v>
      </c>
      <c r="D80" s="157" t="s">
        <v>455</v>
      </c>
      <c r="E80" s="157" t="s">
        <v>456</v>
      </c>
      <c r="F80" s="157" t="s">
        <v>457</v>
      </c>
      <c r="G80" s="80"/>
    </row>
    <row r="81" spans="1:7" ht="75" x14ac:dyDescent="0.25">
      <c r="A81" s="157" t="s">
        <v>1374</v>
      </c>
      <c r="B81" s="157" t="s">
        <v>121</v>
      </c>
      <c r="C81" s="157" t="s">
        <v>445</v>
      </c>
      <c r="D81" s="157" t="s">
        <v>458</v>
      </c>
      <c r="E81" s="157" t="s">
        <v>459</v>
      </c>
      <c r="F81" s="157" t="s">
        <v>460</v>
      </c>
      <c r="G81" s="80"/>
    </row>
    <row r="82" spans="1:7" ht="45" x14ac:dyDescent="0.25">
      <c r="A82" s="157" t="s">
        <v>1375</v>
      </c>
      <c r="B82" s="157" t="s">
        <v>121</v>
      </c>
      <c r="C82" s="157" t="s">
        <v>445</v>
      </c>
      <c r="D82" s="157" t="s">
        <v>461</v>
      </c>
      <c r="E82" s="157" t="s">
        <v>462</v>
      </c>
      <c r="F82" s="157" t="s">
        <v>463</v>
      </c>
      <c r="G82" s="80"/>
    </row>
    <row r="83" spans="1:7" ht="30" x14ac:dyDescent="0.25">
      <c r="A83" s="157" t="s">
        <v>1376</v>
      </c>
      <c r="B83" s="157" t="s">
        <v>121</v>
      </c>
      <c r="C83" s="157" t="s">
        <v>168</v>
      </c>
      <c r="D83" s="157" t="s">
        <v>464</v>
      </c>
      <c r="E83" s="157" t="s">
        <v>465</v>
      </c>
      <c r="F83" s="157" t="s">
        <v>466</v>
      </c>
      <c r="G83" s="80"/>
    </row>
    <row r="84" spans="1:7" ht="30" x14ac:dyDescent="0.25">
      <c r="A84" s="157" t="s">
        <v>1377</v>
      </c>
      <c r="B84" s="157" t="s">
        <v>121</v>
      </c>
      <c r="C84" s="157" t="s">
        <v>168</v>
      </c>
      <c r="D84" s="157" t="s">
        <v>464</v>
      </c>
      <c r="E84" s="157" t="s">
        <v>467</v>
      </c>
      <c r="F84" s="157" t="s">
        <v>466</v>
      </c>
      <c r="G84" s="80"/>
    </row>
    <row r="85" spans="1:7" ht="30" x14ac:dyDescent="0.25">
      <c r="A85" s="157" t="s">
        <v>1378</v>
      </c>
      <c r="B85" s="157" t="s">
        <v>121</v>
      </c>
      <c r="C85" s="157" t="s">
        <v>168</v>
      </c>
      <c r="D85" s="157" t="s">
        <v>468</v>
      </c>
      <c r="E85" s="157" t="s">
        <v>469</v>
      </c>
      <c r="F85" s="157" t="s">
        <v>470</v>
      </c>
      <c r="G85" s="80"/>
    </row>
    <row r="86" spans="1:7" ht="30" x14ac:dyDescent="0.25">
      <c r="A86" s="157" t="s">
        <v>1379</v>
      </c>
      <c r="B86" s="157" t="s">
        <v>121</v>
      </c>
      <c r="C86" s="157" t="s">
        <v>168</v>
      </c>
      <c r="D86" s="157" t="s">
        <v>468</v>
      </c>
      <c r="E86" s="157" t="s">
        <v>471</v>
      </c>
      <c r="F86" s="157" t="s">
        <v>470</v>
      </c>
      <c r="G86" s="80"/>
    </row>
    <row r="87" spans="1:7" ht="60" x14ac:dyDescent="0.25">
      <c r="A87" s="157" t="s">
        <v>1380</v>
      </c>
      <c r="B87" s="157" t="s">
        <v>121</v>
      </c>
      <c r="C87" s="157" t="s">
        <v>168</v>
      </c>
      <c r="D87" s="157" t="s">
        <v>472</v>
      </c>
      <c r="E87" s="157" t="s">
        <v>473</v>
      </c>
      <c r="F87" s="157" t="s">
        <v>474</v>
      </c>
      <c r="G87" s="80"/>
    </row>
    <row r="88" spans="1:7" ht="45" x14ac:dyDescent="0.25">
      <c r="A88" s="157" t="s">
        <v>1381</v>
      </c>
      <c r="B88" s="157" t="s">
        <v>121</v>
      </c>
      <c r="C88" s="157" t="s">
        <v>168</v>
      </c>
      <c r="D88" s="157" t="s">
        <v>475</v>
      </c>
      <c r="E88" s="157" t="s">
        <v>476</v>
      </c>
      <c r="F88" s="157" t="s">
        <v>477</v>
      </c>
      <c r="G88" s="80"/>
    </row>
    <row r="89" spans="1:7" ht="75" x14ac:dyDescent="0.25">
      <c r="A89" s="157" t="s">
        <v>1382</v>
      </c>
      <c r="B89" s="157" t="s">
        <v>121</v>
      </c>
      <c r="C89" s="157" t="s">
        <v>168</v>
      </c>
      <c r="D89" s="157" t="s">
        <v>478</v>
      </c>
      <c r="E89" s="157" t="s">
        <v>479</v>
      </c>
      <c r="F89" s="157" t="s">
        <v>480</v>
      </c>
      <c r="G89" s="80"/>
    </row>
    <row r="90" spans="1:7" ht="225" x14ac:dyDescent="0.25">
      <c r="A90" s="157" t="s">
        <v>1383</v>
      </c>
      <c r="B90" s="157" t="s">
        <v>121</v>
      </c>
      <c r="C90" s="157" t="s">
        <v>168</v>
      </c>
      <c r="D90" s="157" t="s">
        <v>169</v>
      </c>
      <c r="E90" s="157" t="s">
        <v>481</v>
      </c>
      <c r="F90" s="157" t="s">
        <v>482</v>
      </c>
      <c r="G90" s="80"/>
    </row>
    <row r="91" spans="1:7" ht="105" x14ac:dyDescent="0.25">
      <c r="A91" s="157" t="s">
        <v>1384</v>
      </c>
      <c r="B91" s="157" t="s">
        <v>121</v>
      </c>
      <c r="C91" s="157" t="s">
        <v>168</v>
      </c>
      <c r="D91" s="157" t="s">
        <v>483</v>
      </c>
      <c r="E91" s="157" t="s">
        <v>484</v>
      </c>
      <c r="F91" s="157" t="s">
        <v>485</v>
      </c>
      <c r="G91" s="80"/>
    </row>
    <row r="92" spans="1:7" ht="60" x14ac:dyDescent="0.25">
      <c r="A92" s="157" t="s">
        <v>1385</v>
      </c>
      <c r="B92" s="157" t="s">
        <v>121</v>
      </c>
      <c r="C92" s="157" t="s">
        <v>168</v>
      </c>
      <c r="D92" s="157" t="s">
        <v>486</v>
      </c>
      <c r="E92" s="157" t="s">
        <v>487</v>
      </c>
      <c r="F92" s="157" t="s">
        <v>170</v>
      </c>
      <c r="G92" s="80"/>
    </row>
    <row r="93" spans="1:7" ht="45" x14ac:dyDescent="0.25">
      <c r="A93" s="157" t="s">
        <v>1386</v>
      </c>
      <c r="B93" s="157" t="s">
        <v>121</v>
      </c>
      <c r="C93" s="157" t="s">
        <v>168</v>
      </c>
      <c r="D93" s="157" t="s">
        <v>488</v>
      </c>
      <c r="E93" s="157" t="s">
        <v>489</v>
      </c>
      <c r="F93" s="157" t="s">
        <v>1387</v>
      </c>
      <c r="G93" s="80"/>
    </row>
    <row r="94" spans="1:7" ht="30" x14ac:dyDescent="0.25">
      <c r="A94" s="157" t="s">
        <v>1388</v>
      </c>
      <c r="B94" s="157" t="s">
        <v>122</v>
      </c>
      <c r="C94" s="157" t="s">
        <v>126</v>
      </c>
      <c r="D94" s="157" t="s">
        <v>490</v>
      </c>
      <c r="E94" s="157" t="s">
        <v>128</v>
      </c>
      <c r="F94" s="157" t="s">
        <v>127</v>
      </c>
      <c r="G94" s="80"/>
    </row>
    <row r="95" spans="1:7" ht="30" x14ac:dyDescent="0.25">
      <c r="A95" s="157" t="s">
        <v>1389</v>
      </c>
      <c r="B95" s="157" t="s">
        <v>122</v>
      </c>
      <c r="C95" s="157" t="s">
        <v>126</v>
      </c>
      <c r="D95" s="157" t="s">
        <v>490</v>
      </c>
      <c r="E95" s="157" t="s">
        <v>129</v>
      </c>
      <c r="F95" s="157" t="s">
        <v>127</v>
      </c>
      <c r="G95" s="80"/>
    </row>
    <row r="96" spans="1:7" ht="30" x14ac:dyDescent="0.25">
      <c r="A96" s="157" t="s">
        <v>1390</v>
      </c>
      <c r="B96" s="157" t="s">
        <v>122</v>
      </c>
      <c r="C96" s="157" t="s">
        <v>126</v>
      </c>
      <c r="D96" s="157" t="s">
        <v>130</v>
      </c>
      <c r="E96" s="157" t="s">
        <v>132</v>
      </c>
      <c r="F96" s="157" t="s">
        <v>131</v>
      </c>
      <c r="G96" s="80"/>
    </row>
    <row r="97" spans="1:7" ht="45" x14ac:dyDescent="0.25">
      <c r="A97" s="157" t="s">
        <v>1391</v>
      </c>
      <c r="B97" s="157" t="s">
        <v>122</v>
      </c>
      <c r="C97" s="157" t="s">
        <v>126</v>
      </c>
      <c r="D97" s="157" t="s">
        <v>133</v>
      </c>
      <c r="E97" s="157" t="s">
        <v>135</v>
      </c>
      <c r="F97" s="157" t="s">
        <v>134</v>
      </c>
      <c r="G97" s="80"/>
    </row>
    <row r="98" spans="1:7" ht="30" x14ac:dyDescent="0.25">
      <c r="A98" s="157" t="s">
        <v>1392</v>
      </c>
      <c r="B98" s="157" t="s">
        <v>122</v>
      </c>
      <c r="C98" s="157" t="s">
        <v>126</v>
      </c>
      <c r="D98" s="157" t="s">
        <v>136</v>
      </c>
      <c r="E98" s="157" t="s">
        <v>491</v>
      </c>
      <c r="F98" s="157" t="s">
        <v>137</v>
      </c>
      <c r="G98" s="80"/>
    </row>
    <row r="99" spans="1:7" ht="30" x14ac:dyDescent="0.25">
      <c r="A99" s="157" t="s">
        <v>1393</v>
      </c>
      <c r="B99" s="157" t="s">
        <v>122</v>
      </c>
      <c r="C99" s="157" t="s">
        <v>126</v>
      </c>
      <c r="D99" s="157" t="s">
        <v>492</v>
      </c>
      <c r="E99" s="157" t="s">
        <v>367</v>
      </c>
      <c r="F99" s="157" t="s">
        <v>138</v>
      </c>
      <c r="G99" s="80"/>
    </row>
    <row r="100" spans="1:7" ht="45" x14ac:dyDescent="0.25">
      <c r="A100" s="157" t="s">
        <v>1394</v>
      </c>
      <c r="B100" s="157" t="s">
        <v>122</v>
      </c>
      <c r="C100" s="157" t="s">
        <v>126</v>
      </c>
      <c r="D100" s="157" t="s">
        <v>492</v>
      </c>
      <c r="E100" s="157" t="s">
        <v>493</v>
      </c>
      <c r="F100" s="157" t="s">
        <v>138</v>
      </c>
      <c r="G100" s="80"/>
    </row>
    <row r="101" spans="1:7" ht="30" x14ac:dyDescent="0.25">
      <c r="A101" s="157" t="s">
        <v>1395</v>
      </c>
      <c r="B101" s="157" t="s">
        <v>122</v>
      </c>
      <c r="C101" s="157" t="s">
        <v>139</v>
      </c>
      <c r="D101" s="157" t="s">
        <v>140</v>
      </c>
      <c r="E101" s="157" t="s">
        <v>2350</v>
      </c>
      <c r="F101" s="157" t="s">
        <v>141</v>
      </c>
      <c r="G101" s="80"/>
    </row>
    <row r="102" spans="1:7" ht="30" x14ac:dyDescent="0.25">
      <c r="A102" s="157" t="s">
        <v>1396</v>
      </c>
      <c r="B102" s="157" t="s">
        <v>122</v>
      </c>
      <c r="C102" s="157" t="s">
        <v>139</v>
      </c>
      <c r="D102" s="157" t="s">
        <v>140</v>
      </c>
      <c r="E102" s="157" t="s">
        <v>142</v>
      </c>
      <c r="F102" s="157" t="s">
        <v>141</v>
      </c>
      <c r="G102" s="80"/>
    </row>
    <row r="103" spans="1:7" ht="45" x14ac:dyDescent="0.25">
      <c r="A103" s="157" t="s">
        <v>1397</v>
      </c>
      <c r="B103" s="157" t="s">
        <v>122</v>
      </c>
      <c r="C103" s="157" t="s">
        <v>139</v>
      </c>
      <c r="D103" s="157" t="s">
        <v>143</v>
      </c>
      <c r="E103" s="157" t="s">
        <v>145</v>
      </c>
      <c r="F103" s="157" t="s">
        <v>144</v>
      </c>
      <c r="G103" s="80"/>
    </row>
    <row r="104" spans="1:7" ht="60" x14ac:dyDescent="0.25">
      <c r="A104" s="157" t="s">
        <v>1398</v>
      </c>
      <c r="B104" s="157" t="s">
        <v>122</v>
      </c>
      <c r="C104" s="157" t="s">
        <v>139</v>
      </c>
      <c r="D104" s="157" t="s">
        <v>146</v>
      </c>
      <c r="E104" s="157" t="s">
        <v>148</v>
      </c>
      <c r="F104" s="157" t="s">
        <v>147</v>
      </c>
      <c r="G104" s="80"/>
    </row>
    <row r="105" spans="1:7" ht="45" x14ac:dyDescent="0.25">
      <c r="A105" s="157" t="s">
        <v>1399</v>
      </c>
      <c r="B105" s="157" t="s">
        <v>122</v>
      </c>
      <c r="C105" s="157" t="s">
        <v>139</v>
      </c>
      <c r="D105" s="157" t="s">
        <v>149</v>
      </c>
      <c r="E105" s="157" t="s">
        <v>151</v>
      </c>
      <c r="F105" s="157" t="s">
        <v>150</v>
      </c>
      <c r="G105" s="80"/>
    </row>
    <row r="106" spans="1:7" ht="30" x14ac:dyDescent="0.25">
      <c r="A106" s="157" t="s">
        <v>1400</v>
      </c>
      <c r="B106" s="157" t="s">
        <v>122</v>
      </c>
      <c r="C106" s="157" t="s">
        <v>139</v>
      </c>
      <c r="D106" s="157" t="s">
        <v>152</v>
      </c>
      <c r="E106" s="157" t="s">
        <v>154</v>
      </c>
      <c r="F106" s="157" t="s">
        <v>153</v>
      </c>
      <c r="G106" s="80"/>
    </row>
    <row r="107" spans="1:7" ht="45" x14ac:dyDescent="0.25">
      <c r="A107" s="157" t="s">
        <v>1401</v>
      </c>
      <c r="B107" s="157" t="s">
        <v>122</v>
      </c>
      <c r="C107" s="157" t="s">
        <v>139</v>
      </c>
      <c r="D107" s="157" t="s">
        <v>494</v>
      </c>
      <c r="E107" s="157" t="s">
        <v>156</v>
      </c>
      <c r="F107" s="157" t="s">
        <v>155</v>
      </c>
      <c r="G107" s="80"/>
    </row>
    <row r="108" spans="1:7" ht="45" x14ac:dyDescent="0.25">
      <c r="A108" s="157" t="s">
        <v>1402</v>
      </c>
      <c r="B108" s="157" t="s">
        <v>122</v>
      </c>
      <c r="C108" s="157" t="s">
        <v>139</v>
      </c>
      <c r="D108" s="157" t="s">
        <v>494</v>
      </c>
      <c r="E108" s="157" t="s">
        <v>157</v>
      </c>
      <c r="F108" s="157" t="s">
        <v>155</v>
      </c>
      <c r="G108" s="80"/>
    </row>
    <row r="109" spans="1:7" ht="75" x14ac:dyDescent="0.25">
      <c r="A109" s="157" t="s">
        <v>1403</v>
      </c>
      <c r="B109" s="157" t="s">
        <v>122</v>
      </c>
      <c r="C109" s="157" t="s">
        <v>158</v>
      </c>
      <c r="D109" s="157" t="s">
        <v>159</v>
      </c>
      <c r="E109" s="157" t="s">
        <v>495</v>
      </c>
      <c r="F109" s="157" t="s">
        <v>496</v>
      </c>
      <c r="G109" s="80"/>
    </row>
    <row r="110" spans="1:7" ht="60" x14ac:dyDescent="0.25">
      <c r="A110" s="157" t="s">
        <v>1404</v>
      </c>
      <c r="B110" s="157" t="s">
        <v>122</v>
      </c>
      <c r="C110" s="157" t="s">
        <v>158</v>
      </c>
      <c r="D110" s="157" t="s">
        <v>161</v>
      </c>
      <c r="E110" s="157" t="s">
        <v>497</v>
      </c>
      <c r="F110" s="157" t="s">
        <v>498</v>
      </c>
      <c r="G110" s="80"/>
    </row>
    <row r="111" spans="1:7" ht="45" x14ac:dyDescent="0.25">
      <c r="A111" s="157" t="s">
        <v>1405</v>
      </c>
      <c r="B111" s="157" t="s">
        <v>122</v>
      </c>
      <c r="C111" s="157" t="s">
        <v>158</v>
      </c>
      <c r="D111" s="157" t="s">
        <v>163</v>
      </c>
      <c r="E111" s="157" t="s">
        <v>165</v>
      </c>
      <c r="F111" s="157" t="s">
        <v>164</v>
      </c>
      <c r="G111" s="80"/>
    </row>
    <row r="112" spans="1:7" ht="30" x14ac:dyDescent="0.25">
      <c r="A112" s="157" t="s">
        <v>1406</v>
      </c>
      <c r="B112" s="157" t="s">
        <v>122</v>
      </c>
      <c r="C112" s="157" t="s">
        <v>158</v>
      </c>
      <c r="D112" s="157" t="s">
        <v>166</v>
      </c>
      <c r="E112" s="157" t="s">
        <v>2351</v>
      </c>
      <c r="F112" s="157" t="s">
        <v>167</v>
      </c>
      <c r="G112" s="80"/>
    </row>
    <row r="113" spans="1:7" ht="225" x14ac:dyDescent="0.25">
      <c r="A113" s="157" t="s">
        <v>1407</v>
      </c>
      <c r="B113" s="157" t="s">
        <v>122</v>
      </c>
      <c r="C113" s="157" t="s">
        <v>168</v>
      </c>
      <c r="D113" s="157" t="s">
        <v>169</v>
      </c>
      <c r="E113" s="157" t="s">
        <v>499</v>
      </c>
      <c r="F113" s="157" t="s">
        <v>482</v>
      </c>
      <c r="G113" s="80"/>
    </row>
    <row r="114" spans="1:7" ht="60" x14ac:dyDescent="0.25">
      <c r="A114" s="157" t="s">
        <v>1408</v>
      </c>
      <c r="B114" s="157" t="s">
        <v>122</v>
      </c>
      <c r="C114" s="157" t="s">
        <v>168</v>
      </c>
      <c r="D114" s="157" t="s">
        <v>486</v>
      </c>
      <c r="E114" s="157" t="s">
        <v>500</v>
      </c>
      <c r="F114" s="157" t="s">
        <v>501</v>
      </c>
      <c r="G114" s="80"/>
    </row>
    <row r="115" spans="1:7" ht="45" x14ac:dyDescent="0.25">
      <c r="A115" s="157" t="s">
        <v>1409</v>
      </c>
      <c r="B115" s="157" t="s">
        <v>122</v>
      </c>
      <c r="C115" s="157" t="s">
        <v>168</v>
      </c>
      <c r="D115" s="157" t="s">
        <v>488</v>
      </c>
      <c r="E115" s="157" t="s">
        <v>489</v>
      </c>
      <c r="F115" s="157" t="s">
        <v>1387</v>
      </c>
      <c r="G115" s="80"/>
    </row>
    <row r="116" spans="1:7" ht="75" x14ac:dyDescent="0.25">
      <c r="A116" s="157" t="s">
        <v>1410</v>
      </c>
      <c r="B116" s="157" t="s">
        <v>123</v>
      </c>
      <c r="C116" s="157" t="s">
        <v>126</v>
      </c>
      <c r="D116" s="157" t="s">
        <v>286</v>
      </c>
      <c r="E116" s="157" t="s">
        <v>502</v>
      </c>
      <c r="F116" s="157" t="s">
        <v>288</v>
      </c>
      <c r="G116" s="80"/>
    </row>
    <row r="117" spans="1:7" ht="30" x14ac:dyDescent="0.25">
      <c r="A117" s="157" t="s">
        <v>1411</v>
      </c>
      <c r="B117" s="157" t="s">
        <v>123</v>
      </c>
      <c r="C117" s="157" t="s">
        <v>126</v>
      </c>
      <c r="D117" s="157" t="s">
        <v>289</v>
      </c>
      <c r="E117" s="157" t="s">
        <v>503</v>
      </c>
      <c r="F117" s="157" t="s">
        <v>291</v>
      </c>
      <c r="G117" s="80"/>
    </row>
    <row r="118" spans="1:7" ht="30" x14ac:dyDescent="0.25">
      <c r="A118" s="157" t="s">
        <v>1412</v>
      </c>
      <c r="B118" s="157" t="s">
        <v>123</v>
      </c>
      <c r="C118" s="157" t="s">
        <v>126</v>
      </c>
      <c r="D118" s="157" t="s">
        <v>504</v>
      </c>
      <c r="E118" s="157" t="s">
        <v>505</v>
      </c>
      <c r="F118" s="157" t="s">
        <v>127</v>
      </c>
      <c r="G118" s="80"/>
    </row>
    <row r="119" spans="1:7" ht="45" x14ac:dyDescent="0.25">
      <c r="A119" s="157" t="s">
        <v>1413</v>
      </c>
      <c r="B119" s="157" t="s">
        <v>123</v>
      </c>
      <c r="C119" s="157" t="s">
        <v>126</v>
      </c>
      <c r="D119" s="157" t="s">
        <v>506</v>
      </c>
      <c r="E119" s="157" t="s">
        <v>507</v>
      </c>
      <c r="F119" s="157" t="s">
        <v>508</v>
      </c>
      <c r="G119" s="80"/>
    </row>
    <row r="120" spans="1:7" ht="45" x14ac:dyDescent="0.25">
      <c r="A120" s="157" t="s">
        <v>1414</v>
      </c>
      <c r="B120" s="157" t="s">
        <v>123</v>
      </c>
      <c r="C120" s="157" t="s">
        <v>126</v>
      </c>
      <c r="D120" s="157" t="s">
        <v>509</v>
      </c>
      <c r="E120" s="157" t="s">
        <v>510</v>
      </c>
      <c r="F120" s="157" t="s">
        <v>511</v>
      </c>
      <c r="G120" s="80"/>
    </row>
    <row r="121" spans="1:7" ht="30" x14ac:dyDescent="0.25">
      <c r="A121" s="157" t="s">
        <v>1415</v>
      </c>
      <c r="B121" s="157" t="s">
        <v>123</v>
      </c>
      <c r="C121" s="157" t="s">
        <v>126</v>
      </c>
      <c r="D121" s="157" t="s">
        <v>292</v>
      </c>
      <c r="E121" s="157" t="s">
        <v>512</v>
      </c>
      <c r="F121" s="157" t="s">
        <v>293</v>
      </c>
      <c r="G121" s="80"/>
    </row>
    <row r="122" spans="1:7" ht="45" x14ac:dyDescent="0.25">
      <c r="A122" s="157" t="s">
        <v>1416</v>
      </c>
      <c r="B122" s="157" t="s">
        <v>123</v>
      </c>
      <c r="C122" s="157" t="s">
        <v>126</v>
      </c>
      <c r="D122" s="157" t="s">
        <v>513</v>
      </c>
      <c r="E122" s="157" t="s">
        <v>514</v>
      </c>
      <c r="F122" s="157" t="s">
        <v>515</v>
      </c>
      <c r="G122" s="80"/>
    </row>
    <row r="123" spans="1:7" ht="30" x14ac:dyDescent="0.25">
      <c r="A123" s="157" t="s">
        <v>1417</v>
      </c>
      <c r="B123" s="157" t="s">
        <v>123</v>
      </c>
      <c r="C123" s="157" t="s">
        <v>126</v>
      </c>
      <c r="D123" s="157" t="s">
        <v>516</v>
      </c>
      <c r="E123" s="157" t="s">
        <v>517</v>
      </c>
      <c r="F123" s="157" t="s">
        <v>518</v>
      </c>
      <c r="G123" s="80"/>
    </row>
    <row r="124" spans="1:7" ht="45" x14ac:dyDescent="0.25">
      <c r="A124" s="157" t="s">
        <v>1418</v>
      </c>
      <c r="B124" s="157" t="s">
        <v>123</v>
      </c>
      <c r="C124" s="157" t="s">
        <v>126</v>
      </c>
      <c r="D124" s="157" t="s">
        <v>516</v>
      </c>
      <c r="E124" s="157" t="s">
        <v>519</v>
      </c>
      <c r="F124" s="157" t="s">
        <v>518</v>
      </c>
      <c r="G124" s="80"/>
    </row>
    <row r="125" spans="1:7" ht="135" x14ac:dyDescent="0.25">
      <c r="A125" s="157" t="s">
        <v>1419</v>
      </c>
      <c r="B125" s="157" t="s">
        <v>123</v>
      </c>
      <c r="C125" s="157" t="s">
        <v>126</v>
      </c>
      <c r="D125" s="157" t="s">
        <v>520</v>
      </c>
      <c r="E125" s="157" t="s">
        <v>521</v>
      </c>
      <c r="F125" s="157" t="s">
        <v>522</v>
      </c>
      <c r="G125" s="80"/>
    </row>
    <row r="126" spans="1:7" ht="135" x14ac:dyDescent="0.25">
      <c r="A126" s="157" t="s">
        <v>1420</v>
      </c>
      <c r="B126" s="157" t="s">
        <v>123</v>
      </c>
      <c r="C126" s="157" t="s">
        <v>126</v>
      </c>
      <c r="D126" s="157" t="s">
        <v>520</v>
      </c>
      <c r="E126" s="157" t="s">
        <v>523</v>
      </c>
      <c r="F126" s="157" t="s">
        <v>522</v>
      </c>
      <c r="G126" s="80"/>
    </row>
    <row r="127" spans="1:7" ht="30" x14ac:dyDescent="0.25">
      <c r="A127" s="157" t="s">
        <v>1421</v>
      </c>
      <c r="B127" s="157" t="s">
        <v>123</v>
      </c>
      <c r="C127" s="157" t="s">
        <v>126</v>
      </c>
      <c r="D127" s="157" t="s">
        <v>513</v>
      </c>
      <c r="E127" s="157" t="s">
        <v>524</v>
      </c>
      <c r="F127" s="157" t="s">
        <v>515</v>
      </c>
      <c r="G127" s="80"/>
    </row>
    <row r="128" spans="1:7" ht="45" x14ac:dyDescent="0.25">
      <c r="A128" s="157" t="s">
        <v>1422</v>
      </c>
      <c r="B128" s="157" t="s">
        <v>123</v>
      </c>
      <c r="C128" s="157" t="s">
        <v>126</v>
      </c>
      <c r="D128" s="157" t="s">
        <v>513</v>
      </c>
      <c r="E128" s="157" t="s">
        <v>525</v>
      </c>
      <c r="F128" s="157" t="s">
        <v>515</v>
      </c>
      <c r="G128" s="80"/>
    </row>
    <row r="129" spans="1:7" ht="30" x14ac:dyDescent="0.25">
      <c r="A129" s="157" t="s">
        <v>1423</v>
      </c>
      <c r="B129" s="157" t="s">
        <v>123</v>
      </c>
      <c r="C129" s="157" t="s">
        <v>126</v>
      </c>
      <c r="D129" s="157" t="s">
        <v>300</v>
      </c>
      <c r="E129" s="157" t="s">
        <v>526</v>
      </c>
      <c r="F129" s="157" t="s">
        <v>302</v>
      </c>
      <c r="G129" s="80"/>
    </row>
    <row r="130" spans="1:7" ht="60" x14ac:dyDescent="0.25">
      <c r="A130" s="157" t="s">
        <v>1424</v>
      </c>
      <c r="B130" s="157" t="s">
        <v>123</v>
      </c>
      <c r="C130" s="157" t="s">
        <v>126</v>
      </c>
      <c r="D130" s="157" t="s">
        <v>304</v>
      </c>
      <c r="E130" s="157" t="s">
        <v>527</v>
      </c>
      <c r="F130" s="157" t="s">
        <v>528</v>
      </c>
      <c r="G130" s="80"/>
    </row>
    <row r="131" spans="1:7" ht="45" x14ac:dyDescent="0.25">
      <c r="A131" s="157" t="s">
        <v>1425</v>
      </c>
      <c r="B131" s="157" t="s">
        <v>123</v>
      </c>
      <c r="C131" s="157" t="s">
        <v>126</v>
      </c>
      <c r="D131" s="157" t="s">
        <v>307</v>
      </c>
      <c r="E131" s="157" t="s">
        <v>529</v>
      </c>
      <c r="F131" s="157" t="s">
        <v>309</v>
      </c>
      <c r="G131" s="80"/>
    </row>
    <row r="132" spans="1:7" ht="30" x14ac:dyDescent="0.25">
      <c r="A132" s="157" t="s">
        <v>1426</v>
      </c>
      <c r="B132" s="157" t="s">
        <v>123</v>
      </c>
      <c r="C132" s="157" t="s">
        <v>126</v>
      </c>
      <c r="D132" s="157" t="s">
        <v>530</v>
      </c>
      <c r="E132" s="157" t="s">
        <v>531</v>
      </c>
      <c r="F132" s="157" t="s">
        <v>311</v>
      </c>
      <c r="G132" s="80"/>
    </row>
    <row r="133" spans="1:7" ht="30" x14ac:dyDescent="0.25">
      <c r="A133" s="157" t="s">
        <v>1427</v>
      </c>
      <c r="B133" s="157" t="s">
        <v>123</v>
      </c>
      <c r="C133" s="157" t="s">
        <v>126</v>
      </c>
      <c r="D133" s="157" t="s">
        <v>532</v>
      </c>
      <c r="E133" s="157" t="s">
        <v>533</v>
      </c>
      <c r="F133" s="157" t="s">
        <v>534</v>
      </c>
      <c r="G133" s="80"/>
    </row>
    <row r="134" spans="1:7" ht="30" x14ac:dyDescent="0.25">
      <c r="A134" s="157" t="s">
        <v>1428</v>
      </c>
      <c r="B134" s="157" t="s">
        <v>123</v>
      </c>
      <c r="C134" s="157" t="s">
        <v>126</v>
      </c>
      <c r="D134" s="157" t="s">
        <v>312</v>
      </c>
      <c r="E134" s="157" t="s">
        <v>535</v>
      </c>
      <c r="F134" s="157" t="s">
        <v>314</v>
      </c>
      <c r="G134" s="80"/>
    </row>
    <row r="135" spans="1:7" ht="45" x14ac:dyDescent="0.25">
      <c r="A135" s="157" t="s">
        <v>1429</v>
      </c>
      <c r="B135" s="157" t="s">
        <v>123</v>
      </c>
      <c r="C135" s="157" t="s">
        <v>126</v>
      </c>
      <c r="D135" s="157" t="s">
        <v>316</v>
      </c>
      <c r="E135" s="157" t="s">
        <v>536</v>
      </c>
      <c r="F135" s="157" t="s">
        <v>318</v>
      </c>
      <c r="G135" s="80"/>
    </row>
    <row r="136" spans="1:7" ht="45" x14ac:dyDescent="0.25">
      <c r="A136" s="157" t="s">
        <v>1430</v>
      </c>
      <c r="B136" s="157" t="s">
        <v>123</v>
      </c>
      <c r="C136" s="157" t="s">
        <v>126</v>
      </c>
      <c r="D136" s="157" t="s">
        <v>537</v>
      </c>
      <c r="E136" s="157" t="s">
        <v>538</v>
      </c>
      <c r="F136" s="157" t="s">
        <v>539</v>
      </c>
      <c r="G136" s="80"/>
    </row>
    <row r="137" spans="1:7" ht="30" x14ac:dyDescent="0.25">
      <c r="A137" s="157" t="s">
        <v>1431</v>
      </c>
      <c r="B137" s="157" t="s">
        <v>123</v>
      </c>
      <c r="C137" s="157" t="s">
        <v>126</v>
      </c>
      <c r="D137" s="157" t="s">
        <v>540</v>
      </c>
      <c r="E137" s="157" t="s">
        <v>541</v>
      </c>
      <c r="F137" s="157" t="s">
        <v>322</v>
      </c>
      <c r="G137" s="80"/>
    </row>
    <row r="138" spans="1:7" ht="30" x14ac:dyDescent="0.25">
      <c r="A138" s="157" t="s">
        <v>1432</v>
      </c>
      <c r="B138" s="157" t="s">
        <v>123</v>
      </c>
      <c r="C138" s="157" t="s">
        <v>126</v>
      </c>
      <c r="D138" s="157" t="s">
        <v>542</v>
      </c>
      <c r="E138" s="157" t="s">
        <v>543</v>
      </c>
      <c r="F138" s="157" t="s">
        <v>544</v>
      </c>
      <c r="G138" s="80"/>
    </row>
    <row r="139" spans="1:7" ht="30" x14ac:dyDescent="0.25">
      <c r="A139" s="157" t="s">
        <v>1433</v>
      </c>
      <c r="B139" s="157" t="s">
        <v>123</v>
      </c>
      <c r="C139" s="157" t="s">
        <v>126</v>
      </c>
      <c r="D139" s="157" t="s">
        <v>542</v>
      </c>
      <c r="E139" s="157" t="s">
        <v>545</v>
      </c>
      <c r="F139" s="157" t="s">
        <v>544</v>
      </c>
      <c r="G139" s="80"/>
    </row>
    <row r="140" spans="1:7" ht="45" x14ac:dyDescent="0.25">
      <c r="A140" s="157" t="s">
        <v>1434</v>
      </c>
      <c r="B140" s="157" t="s">
        <v>123</v>
      </c>
      <c r="C140" s="157" t="s">
        <v>126</v>
      </c>
      <c r="D140" s="157" t="s">
        <v>546</v>
      </c>
      <c r="E140" s="157" t="s">
        <v>547</v>
      </c>
      <c r="F140" s="157" t="s">
        <v>548</v>
      </c>
      <c r="G140" s="80"/>
    </row>
    <row r="141" spans="1:7" ht="30" x14ac:dyDescent="0.25">
      <c r="A141" s="157" t="s">
        <v>1435</v>
      </c>
      <c r="B141" s="157" t="s">
        <v>123</v>
      </c>
      <c r="C141" s="157" t="s">
        <v>126</v>
      </c>
      <c r="D141" s="157" t="s">
        <v>324</v>
      </c>
      <c r="E141" s="157" t="s">
        <v>549</v>
      </c>
      <c r="F141" s="157" t="s">
        <v>326</v>
      </c>
      <c r="G141" s="80"/>
    </row>
    <row r="142" spans="1:7" ht="30" x14ac:dyDescent="0.25">
      <c r="A142" s="157" t="s">
        <v>1436</v>
      </c>
      <c r="B142" s="157" t="s">
        <v>123</v>
      </c>
      <c r="C142" s="157" t="s">
        <v>126</v>
      </c>
      <c r="D142" s="157" t="s">
        <v>327</v>
      </c>
      <c r="E142" s="157" t="s">
        <v>550</v>
      </c>
      <c r="F142" s="157" t="s">
        <v>329</v>
      </c>
      <c r="G142" s="80"/>
    </row>
    <row r="143" spans="1:7" ht="45" x14ac:dyDescent="0.25">
      <c r="A143" s="157" t="s">
        <v>1437</v>
      </c>
      <c r="B143" s="157" t="s">
        <v>123</v>
      </c>
      <c r="C143" s="157" t="s">
        <v>126</v>
      </c>
      <c r="D143" s="157" t="s">
        <v>330</v>
      </c>
      <c r="E143" s="157" t="s">
        <v>551</v>
      </c>
      <c r="F143" s="157" t="s">
        <v>552</v>
      </c>
      <c r="G143" s="80"/>
    </row>
    <row r="144" spans="1:7" ht="30" x14ac:dyDescent="0.25">
      <c r="A144" s="157" t="s">
        <v>1438</v>
      </c>
      <c r="B144" s="157" t="s">
        <v>123</v>
      </c>
      <c r="C144" s="157" t="s">
        <v>126</v>
      </c>
      <c r="D144" s="157" t="s">
        <v>330</v>
      </c>
      <c r="E144" s="157" t="s">
        <v>553</v>
      </c>
      <c r="F144" s="157" t="s">
        <v>552</v>
      </c>
      <c r="G144" s="80"/>
    </row>
    <row r="145" spans="1:7" ht="30" x14ac:dyDescent="0.25">
      <c r="A145" s="157" t="s">
        <v>1439</v>
      </c>
      <c r="B145" s="157" t="s">
        <v>123</v>
      </c>
      <c r="C145" s="157" t="s">
        <v>126</v>
      </c>
      <c r="D145" s="157" t="s">
        <v>554</v>
      </c>
      <c r="E145" s="157" t="s">
        <v>555</v>
      </c>
      <c r="F145" s="157" t="s">
        <v>134</v>
      </c>
      <c r="G145" s="80"/>
    </row>
    <row r="146" spans="1:7" ht="30" x14ac:dyDescent="0.25">
      <c r="A146" s="157" t="s">
        <v>1440</v>
      </c>
      <c r="B146" s="157" t="s">
        <v>123</v>
      </c>
      <c r="C146" s="157" t="s">
        <v>126</v>
      </c>
      <c r="D146" s="157" t="s">
        <v>554</v>
      </c>
      <c r="E146" s="157" t="s">
        <v>556</v>
      </c>
      <c r="F146" s="157" t="s">
        <v>134</v>
      </c>
      <c r="G146" s="80"/>
    </row>
    <row r="147" spans="1:7" ht="30" x14ac:dyDescent="0.25">
      <c r="A147" s="157" t="s">
        <v>1441</v>
      </c>
      <c r="B147" s="157" t="s">
        <v>123</v>
      </c>
      <c r="C147" s="157" t="s">
        <v>126</v>
      </c>
      <c r="D147" s="157" t="s">
        <v>554</v>
      </c>
      <c r="E147" s="157" t="s">
        <v>557</v>
      </c>
      <c r="F147" s="157" t="s">
        <v>134</v>
      </c>
      <c r="G147" s="80"/>
    </row>
    <row r="148" spans="1:7" ht="30" x14ac:dyDescent="0.25">
      <c r="A148" s="157" t="s">
        <v>1442</v>
      </c>
      <c r="B148" s="157" t="s">
        <v>123</v>
      </c>
      <c r="C148" s="157" t="s">
        <v>126</v>
      </c>
      <c r="D148" s="157" t="s">
        <v>558</v>
      </c>
      <c r="E148" s="157" t="s">
        <v>559</v>
      </c>
      <c r="F148" s="157" t="s">
        <v>336</v>
      </c>
      <c r="G148" s="80"/>
    </row>
    <row r="149" spans="1:7" ht="30" x14ac:dyDescent="0.25">
      <c r="A149" s="157" t="s">
        <v>1443</v>
      </c>
      <c r="B149" s="157" t="s">
        <v>123</v>
      </c>
      <c r="C149" s="157" t="s">
        <v>126</v>
      </c>
      <c r="D149" s="157" t="s">
        <v>558</v>
      </c>
      <c r="E149" s="157" t="s">
        <v>560</v>
      </c>
      <c r="F149" s="157" t="s">
        <v>336</v>
      </c>
      <c r="G149" s="80"/>
    </row>
    <row r="150" spans="1:7" ht="30" x14ac:dyDescent="0.25">
      <c r="A150" s="157" t="s">
        <v>1444</v>
      </c>
      <c r="B150" s="157" t="s">
        <v>123</v>
      </c>
      <c r="C150" s="157" t="s">
        <v>126</v>
      </c>
      <c r="D150" s="157" t="s">
        <v>338</v>
      </c>
      <c r="E150" s="157" t="s">
        <v>561</v>
      </c>
      <c r="F150" s="157" t="s">
        <v>562</v>
      </c>
      <c r="G150" s="80"/>
    </row>
    <row r="151" spans="1:7" ht="45" x14ac:dyDescent="0.25">
      <c r="A151" s="157" t="s">
        <v>1445</v>
      </c>
      <c r="B151" s="157" t="s">
        <v>123</v>
      </c>
      <c r="C151" s="157" t="s">
        <v>126</v>
      </c>
      <c r="D151" s="157" t="s">
        <v>338</v>
      </c>
      <c r="E151" s="157" t="s">
        <v>563</v>
      </c>
      <c r="F151" s="157" t="s">
        <v>562</v>
      </c>
      <c r="G151" s="80"/>
    </row>
    <row r="152" spans="1:7" ht="45" x14ac:dyDescent="0.25">
      <c r="A152" s="157" t="s">
        <v>1446</v>
      </c>
      <c r="B152" s="157" t="s">
        <v>123</v>
      </c>
      <c r="C152" s="157" t="s">
        <v>126</v>
      </c>
      <c r="D152" s="157" t="s">
        <v>338</v>
      </c>
      <c r="E152" s="157" t="s">
        <v>564</v>
      </c>
      <c r="F152" s="157" t="s">
        <v>562</v>
      </c>
      <c r="G152" s="80"/>
    </row>
    <row r="153" spans="1:7" ht="105" x14ac:dyDescent="0.25">
      <c r="A153" s="157" t="s">
        <v>1447</v>
      </c>
      <c r="B153" s="157" t="s">
        <v>123</v>
      </c>
      <c r="C153" s="157" t="s">
        <v>126</v>
      </c>
      <c r="D153" s="157" t="s">
        <v>343</v>
      </c>
      <c r="E153" s="157" t="s">
        <v>565</v>
      </c>
      <c r="F153" s="157" t="s">
        <v>566</v>
      </c>
      <c r="G153" s="80"/>
    </row>
    <row r="154" spans="1:7" ht="30" x14ac:dyDescent="0.25">
      <c r="A154" s="157" t="s">
        <v>1448</v>
      </c>
      <c r="B154" s="157" t="s">
        <v>123</v>
      </c>
      <c r="C154" s="157" t="s">
        <v>126</v>
      </c>
      <c r="D154" s="157" t="s">
        <v>567</v>
      </c>
      <c r="E154" s="157" t="s">
        <v>568</v>
      </c>
      <c r="F154" s="157"/>
      <c r="G154" s="80"/>
    </row>
    <row r="155" spans="1:7" ht="30" x14ac:dyDescent="0.25">
      <c r="A155" s="157" t="s">
        <v>1449</v>
      </c>
      <c r="B155" s="157" t="s">
        <v>123</v>
      </c>
      <c r="C155" s="157" t="s">
        <v>126</v>
      </c>
      <c r="D155" s="157" t="s">
        <v>346</v>
      </c>
      <c r="E155" s="157" t="s">
        <v>569</v>
      </c>
      <c r="F155" s="157" t="s">
        <v>348</v>
      </c>
      <c r="G155" s="80"/>
    </row>
    <row r="156" spans="1:7" ht="45" x14ac:dyDescent="0.25">
      <c r="A156" s="157" t="s">
        <v>1450</v>
      </c>
      <c r="B156" s="157" t="s">
        <v>123</v>
      </c>
      <c r="C156" s="157" t="s">
        <v>126</v>
      </c>
      <c r="D156" s="157" t="s">
        <v>346</v>
      </c>
      <c r="E156" s="157" t="s">
        <v>570</v>
      </c>
      <c r="F156" s="157" t="s">
        <v>348</v>
      </c>
      <c r="G156" s="80"/>
    </row>
    <row r="157" spans="1:7" ht="30" x14ac:dyDescent="0.25">
      <c r="A157" s="157" t="s">
        <v>1451</v>
      </c>
      <c r="B157" s="157" t="s">
        <v>123</v>
      </c>
      <c r="C157" s="157" t="s">
        <v>126</v>
      </c>
      <c r="D157" s="157" t="s">
        <v>136</v>
      </c>
      <c r="E157" s="157" t="s">
        <v>571</v>
      </c>
      <c r="F157" s="157" t="s">
        <v>137</v>
      </c>
      <c r="G157" s="80"/>
    </row>
    <row r="158" spans="1:7" ht="30" x14ac:dyDescent="0.25">
      <c r="A158" s="157" t="s">
        <v>1452</v>
      </c>
      <c r="B158" s="157" t="s">
        <v>123</v>
      </c>
      <c r="C158" s="157" t="s">
        <v>126</v>
      </c>
      <c r="D158" s="157" t="s">
        <v>136</v>
      </c>
      <c r="E158" s="157" t="s">
        <v>572</v>
      </c>
      <c r="F158" s="157" t="s">
        <v>137</v>
      </c>
      <c r="G158" s="80"/>
    </row>
    <row r="159" spans="1:7" ht="45" x14ac:dyDescent="0.25">
      <c r="A159" s="157" t="s">
        <v>1453</v>
      </c>
      <c r="B159" s="157" t="s">
        <v>123</v>
      </c>
      <c r="C159" s="157" t="s">
        <v>126</v>
      </c>
      <c r="D159" s="157" t="s">
        <v>352</v>
      </c>
      <c r="E159" s="157" t="s">
        <v>573</v>
      </c>
      <c r="F159" s="157" t="s">
        <v>574</v>
      </c>
      <c r="G159" s="80"/>
    </row>
    <row r="160" spans="1:7" ht="30" x14ac:dyDescent="0.25">
      <c r="A160" s="157" t="s">
        <v>1454</v>
      </c>
      <c r="B160" s="157" t="s">
        <v>123</v>
      </c>
      <c r="C160" s="157" t="s">
        <v>126</v>
      </c>
      <c r="D160" s="157" t="s">
        <v>575</v>
      </c>
      <c r="E160" s="157" t="s">
        <v>576</v>
      </c>
      <c r="F160" s="157" t="s">
        <v>577</v>
      </c>
      <c r="G160" s="80"/>
    </row>
    <row r="161" spans="1:7" ht="30" x14ac:dyDescent="0.25">
      <c r="A161" s="157" t="s">
        <v>1455</v>
      </c>
      <c r="B161" s="157" t="s">
        <v>123</v>
      </c>
      <c r="C161" s="157" t="s">
        <v>126</v>
      </c>
      <c r="D161" s="157" t="s">
        <v>575</v>
      </c>
      <c r="E161" s="157" t="s">
        <v>578</v>
      </c>
      <c r="F161" s="157" t="s">
        <v>577</v>
      </c>
      <c r="G161" s="80"/>
    </row>
    <row r="162" spans="1:7" ht="60" x14ac:dyDescent="0.25">
      <c r="A162" s="157" t="s">
        <v>1456</v>
      </c>
      <c r="B162" s="157" t="s">
        <v>123</v>
      </c>
      <c r="C162" s="157" t="s">
        <v>126</v>
      </c>
      <c r="D162" s="157" t="s">
        <v>355</v>
      </c>
      <c r="E162" s="157" t="s">
        <v>579</v>
      </c>
      <c r="F162" s="157" t="s">
        <v>580</v>
      </c>
      <c r="G162" s="80"/>
    </row>
    <row r="163" spans="1:7" ht="60" x14ac:dyDescent="0.25">
      <c r="A163" s="157" t="s">
        <v>1457</v>
      </c>
      <c r="B163" s="157" t="s">
        <v>123</v>
      </c>
      <c r="C163" s="157" t="s">
        <v>126</v>
      </c>
      <c r="D163" s="157" t="s">
        <v>355</v>
      </c>
      <c r="E163" s="157" t="s">
        <v>581</v>
      </c>
      <c r="F163" s="157" t="s">
        <v>580</v>
      </c>
      <c r="G163" s="80"/>
    </row>
    <row r="164" spans="1:7" ht="30" x14ac:dyDescent="0.25">
      <c r="A164" s="157" t="s">
        <v>1458</v>
      </c>
      <c r="B164" s="157" t="s">
        <v>123</v>
      </c>
      <c r="C164" s="157" t="s">
        <v>126</v>
      </c>
      <c r="D164" s="157" t="s">
        <v>362</v>
      </c>
      <c r="E164" s="157" t="s">
        <v>582</v>
      </c>
      <c r="F164" s="157" t="s">
        <v>364</v>
      </c>
      <c r="G164" s="80"/>
    </row>
    <row r="165" spans="1:7" ht="45" x14ac:dyDescent="0.25">
      <c r="A165" s="157" t="s">
        <v>1459</v>
      </c>
      <c r="B165" s="157" t="s">
        <v>123</v>
      </c>
      <c r="C165" s="157" t="s">
        <v>126</v>
      </c>
      <c r="D165" s="157" t="s">
        <v>362</v>
      </c>
      <c r="E165" s="157" t="s">
        <v>583</v>
      </c>
      <c r="F165" s="157" t="s">
        <v>364</v>
      </c>
      <c r="G165" s="80"/>
    </row>
    <row r="166" spans="1:7" ht="30" x14ac:dyDescent="0.25">
      <c r="A166" s="157" t="s">
        <v>1460</v>
      </c>
      <c r="B166" s="157" t="s">
        <v>123</v>
      </c>
      <c r="C166" s="157" t="s">
        <v>126</v>
      </c>
      <c r="D166" s="157" t="s">
        <v>366</v>
      </c>
      <c r="E166" s="157" t="s">
        <v>367</v>
      </c>
      <c r="F166" s="157" t="s">
        <v>368</v>
      </c>
      <c r="G166" s="80"/>
    </row>
    <row r="167" spans="1:7" ht="45" x14ac:dyDescent="0.25">
      <c r="A167" s="157" t="s">
        <v>1461</v>
      </c>
      <c r="B167" s="157" t="s">
        <v>123</v>
      </c>
      <c r="C167" s="157" t="s">
        <v>126</v>
      </c>
      <c r="D167" s="157" t="s">
        <v>366</v>
      </c>
      <c r="E167" s="157" t="s">
        <v>493</v>
      </c>
      <c r="F167" s="157" t="s">
        <v>368</v>
      </c>
      <c r="G167" s="80"/>
    </row>
    <row r="168" spans="1:7" ht="30" x14ac:dyDescent="0.25">
      <c r="A168" s="157" t="s">
        <v>1462</v>
      </c>
      <c r="B168" s="157" t="s">
        <v>123</v>
      </c>
      <c r="C168" s="157" t="s">
        <v>126</v>
      </c>
      <c r="D168" s="157" t="s">
        <v>366</v>
      </c>
      <c r="E168" s="157" t="s">
        <v>584</v>
      </c>
      <c r="F168" s="157" t="s">
        <v>368</v>
      </c>
      <c r="G168" s="80"/>
    </row>
    <row r="169" spans="1:7" ht="60" x14ac:dyDescent="0.25">
      <c r="A169" s="157" t="s">
        <v>1463</v>
      </c>
      <c r="B169" s="157" t="s">
        <v>123</v>
      </c>
      <c r="C169" s="157" t="s">
        <v>126</v>
      </c>
      <c r="D169" s="157" t="s">
        <v>370</v>
      </c>
      <c r="E169" s="157" t="s">
        <v>585</v>
      </c>
      <c r="F169" s="157" t="s">
        <v>372</v>
      </c>
      <c r="G169" s="80"/>
    </row>
    <row r="170" spans="1:7" ht="30" x14ac:dyDescent="0.25">
      <c r="A170" s="157" t="s">
        <v>1464</v>
      </c>
      <c r="B170" s="157" t="s">
        <v>123</v>
      </c>
      <c r="C170" s="157" t="s">
        <v>126</v>
      </c>
      <c r="D170" s="157" t="s">
        <v>374</v>
      </c>
      <c r="E170" s="157" t="s">
        <v>586</v>
      </c>
      <c r="F170" s="157" t="s">
        <v>376</v>
      </c>
      <c r="G170" s="80"/>
    </row>
    <row r="171" spans="1:7" ht="30" x14ac:dyDescent="0.25">
      <c r="A171" s="157" t="s">
        <v>1465</v>
      </c>
      <c r="B171" s="157" t="s">
        <v>123</v>
      </c>
      <c r="C171" s="157" t="s">
        <v>126</v>
      </c>
      <c r="D171" s="157" t="s">
        <v>374</v>
      </c>
      <c r="E171" s="157" t="s">
        <v>587</v>
      </c>
      <c r="F171" s="157" t="s">
        <v>376</v>
      </c>
      <c r="G171" s="80"/>
    </row>
    <row r="172" spans="1:7" ht="45" x14ac:dyDescent="0.25">
      <c r="A172" s="157" t="s">
        <v>1466</v>
      </c>
      <c r="B172" s="157" t="s">
        <v>123</v>
      </c>
      <c r="C172" s="157" t="s">
        <v>126</v>
      </c>
      <c r="D172" s="157" t="s">
        <v>377</v>
      </c>
      <c r="E172" s="157" t="s">
        <v>588</v>
      </c>
      <c r="F172" s="157" t="s">
        <v>379</v>
      </c>
      <c r="G172" s="80"/>
    </row>
    <row r="173" spans="1:7" ht="30" x14ac:dyDescent="0.25">
      <c r="A173" s="157" t="s">
        <v>1467</v>
      </c>
      <c r="B173" s="157" t="s">
        <v>123</v>
      </c>
      <c r="C173" s="157" t="s">
        <v>126</v>
      </c>
      <c r="D173" s="157" t="s">
        <v>377</v>
      </c>
      <c r="E173" s="157" t="s">
        <v>589</v>
      </c>
      <c r="F173" s="157" t="s">
        <v>379</v>
      </c>
      <c r="G173" s="80"/>
    </row>
    <row r="174" spans="1:7" ht="45" x14ac:dyDescent="0.25">
      <c r="A174" s="157" t="s">
        <v>1468</v>
      </c>
      <c r="B174" s="157" t="s">
        <v>123</v>
      </c>
      <c r="C174" s="157" t="s">
        <v>126</v>
      </c>
      <c r="D174" s="157" t="s">
        <v>381</v>
      </c>
      <c r="E174" s="157" t="s">
        <v>590</v>
      </c>
      <c r="F174" s="157" t="s">
        <v>383</v>
      </c>
      <c r="G174" s="80"/>
    </row>
    <row r="175" spans="1:7" ht="45" x14ac:dyDescent="0.25">
      <c r="A175" s="157" t="s">
        <v>1469</v>
      </c>
      <c r="B175" s="157" t="s">
        <v>123</v>
      </c>
      <c r="C175" s="157" t="s">
        <v>126</v>
      </c>
      <c r="D175" s="157" t="s">
        <v>381</v>
      </c>
      <c r="E175" s="157" t="s">
        <v>591</v>
      </c>
      <c r="F175" s="157" t="s">
        <v>383</v>
      </c>
      <c r="G175" s="80"/>
    </row>
    <row r="176" spans="1:7" x14ac:dyDescent="0.25">
      <c r="A176" s="157" t="s">
        <v>1470</v>
      </c>
      <c r="B176" s="157" t="s">
        <v>123</v>
      </c>
      <c r="C176" s="157" t="s">
        <v>126</v>
      </c>
      <c r="D176" s="157" t="s">
        <v>385</v>
      </c>
      <c r="E176" s="157" t="s">
        <v>592</v>
      </c>
      <c r="F176" s="157" t="s">
        <v>387</v>
      </c>
      <c r="G176" s="80"/>
    </row>
    <row r="177" spans="1:7" ht="30" x14ac:dyDescent="0.25">
      <c r="A177" s="157" t="s">
        <v>1471</v>
      </c>
      <c r="B177" s="157" t="s">
        <v>123</v>
      </c>
      <c r="C177" s="157" t="s">
        <v>126</v>
      </c>
      <c r="D177" s="157" t="s">
        <v>385</v>
      </c>
      <c r="E177" s="157" t="s">
        <v>593</v>
      </c>
      <c r="F177" s="157" t="s">
        <v>387</v>
      </c>
      <c r="G177" s="80"/>
    </row>
    <row r="178" spans="1:7" ht="45" x14ac:dyDescent="0.25">
      <c r="A178" s="157" t="s">
        <v>1472</v>
      </c>
      <c r="B178" s="157" t="s">
        <v>123</v>
      </c>
      <c r="C178" s="157" t="s">
        <v>126</v>
      </c>
      <c r="D178" s="157" t="s">
        <v>388</v>
      </c>
      <c r="E178" s="157" t="s">
        <v>594</v>
      </c>
      <c r="F178" s="157" t="s">
        <v>390</v>
      </c>
      <c r="G178" s="80"/>
    </row>
    <row r="179" spans="1:7" ht="90" x14ac:dyDescent="0.25">
      <c r="A179" s="157" t="s">
        <v>1473</v>
      </c>
      <c r="B179" s="157" t="s">
        <v>123</v>
      </c>
      <c r="C179" s="157" t="s">
        <v>126</v>
      </c>
      <c r="D179" s="157" t="s">
        <v>392</v>
      </c>
      <c r="E179" s="157" t="s">
        <v>595</v>
      </c>
      <c r="F179" s="157" t="s">
        <v>596</v>
      </c>
      <c r="G179" s="80"/>
    </row>
    <row r="180" spans="1:7" ht="45" x14ac:dyDescent="0.25">
      <c r="A180" s="157" t="s">
        <v>1474</v>
      </c>
      <c r="B180" s="157" t="s">
        <v>123</v>
      </c>
      <c r="C180" s="157" t="s">
        <v>126</v>
      </c>
      <c r="D180" s="157" t="s">
        <v>597</v>
      </c>
      <c r="E180" s="157" t="s">
        <v>598</v>
      </c>
      <c r="F180" s="157"/>
      <c r="G180" s="80"/>
    </row>
    <row r="181" spans="1:7" ht="30" x14ac:dyDescent="0.25">
      <c r="A181" s="157" t="s">
        <v>1475</v>
      </c>
      <c r="B181" s="157" t="s">
        <v>123</v>
      </c>
      <c r="C181" s="157" t="s">
        <v>126</v>
      </c>
      <c r="D181" s="157" t="s">
        <v>597</v>
      </c>
      <c r="E181" s="157" t="s">
        <v>599</v>
      </c>
      <c r="F181" s="157"/>
      <c r="G181" s="80"/>
    </row>
    <row r="182" spans="1:7" ht="30" x14ac:dyDescent="0.25">
      <c r="A182" s="157" t="s">
        <v>1476</v>
      </c>
      <c r="B182" s="157" t="s">
        <v>123</v>
      </c>
      <c r="C182" s="157" t="s">
        <v>126</v>
      </c>
      <c r="D182" s="157" t="s">
        <v>600</v>
      </c>
      <c r="E182" s="157" t="s">
        <v>601</v>
      </c>
      <c r="F182" s="157"/>
      <c r="G182" s="80"/>
    </row>
    <row r="183" spans="1:7" ht="45" x14ac:dyDescent="0.25">
      <c r="A183" s="157" t="s">
        <v>1477</v>
      </c>
      <c r="B183" s="157" t="s">
        <v>123</v>
      </c>
      <c r="C183" s="157" t="s">
        <v>126</v>
      </c>
      <c r="D183" s="157" t="s">
        <v>602</v>
      </c>
      <c r="E183" s="157" t="s">
        <v>2352</v>
      </c>
      <c r="F183" s="157" t="s">
        <v>603</v>
      </c>
      <c r="G183" s="80"/>
    </row>
    <row r="184" spans="1:7" ht="30" x14ac:dyDescent="0.25">
      <c r="A184" s="157" t="s">
        <v>1478</v>
      </c>
      <c r="B184" s="157" t="s">
        <v>124</v>
      </c>
      <c r="C184" s="157" t="s">
        <v>126</v>
      </c>
      <c r="D184" s="157" t="s">
        <v>602</v>
      </c>
      <c r="E184" s="157" t="s">
        <v>2353</v>
      </c>
      <c r="F184" s="157" t="s">
        <v>603</v>
      </c>
      <c r="G184" s="80"/>
    </row>
    <row r="185" spans="1:7" ht="60" x14ac:dyDescent="0.25">
      <c r="A185" s="157" t="s">
        <v>1479</v>
      </c>
      <c r="B185" s="157" t="s">
        <v>123</v>
      </c>
      <c r="C185" s="157" t="s">
        <v>139</v>
      </c>
      <c r="D185" s="157" t="s">
        <v>604</v>
      </c>
      <c r="E185" s="157" t="s">
        <v>605</v>
      </c>
      <c r="F185" s="157" t="s">
        <v>606</v>
      </c>
      <c r="G185" s="80"/>
    </row>
    <row r="186" spans="1:7" ht="30" x14ac:dyDescent="0.25">
      <c r="A186" s="157" t="s">
        <v>1480</v>
      </c>
      <c r="B186" s="157" t="s">
        <v>123</v>
      </c>
      <c r="C186" s="157" t="s">
        <v>139</v>
      </c>
      <c r="D186" s="157" t="s">
        <v>397</v>
      </c>
      <c r="E186" s="157" t="s">
        <v>607</v>
      </c>
      <c r="F186" s="157" t="s">
        <v>399</v>
      </c>
      <c r="G186" s="80"/>
    </row>
    <row r="187" spans="1:7" ht="30" x14ac:dyDescent="0.25">
      <c r="A187" s="157" t="s">
        <v>1481</v>
      </c>
      <c r="B187" s="157" t="s">
        <v>123</v>
      </c>
      <c r="C187" s="157" t="s">
        <v>139</v>
      </c>
      <c r="D187" s="157" t="s">
        <v>608</v>
      </c>
      <c r="E187" s="157" t="s">
        <v>609</v>
      </c>
      <c r="F187" s="157" t="s">
        <v>610</v>
      </c>
      <c r="G187" s="80"/>
    </row>
    <row r="188" spans="1:7" ht="30" x14ac:dyDescent="0.25">
      <c r="A188" s="157" t="s">
        <v>1482</v>
      </c>
      <c r="B188" s="157" t="s">
        <v>123</v>
      </c>
      <c r="C188" s="157" t="s">
        <v>139</v>
      </c>
      <c r="D188" s="157" t="s">
        <v>611</v>
      </c>
      <c r="E188" s="157" t="s">
        <v>612</v>
      </c>
      <c r="F188" s="157" t="s">
        <v>613</v>
      </c>
      <c r="G188" s="80"/>
    </row>
    <row r="189" spans="1:7" ht="210" x14ac:dyDescent="0.25">
      <c r="A189" s="157" t="s">
        <v>1483</v>
      </c>
      <c r="B189" s="157" t="s">
        <v>123</v>
      </c>
      <c r="C189" s="157" t="s">
        <v>139</v>
      </c>
      <c r="D189" s="157" t="s">
        <v>614</v>
      </c>
      <c r="E189" s="157" t="s">
        <v>615</v>
      </c>
      <c r="F189" s="157" t="s">
        <v>616</v>
      </c>
      <c r="G189" s="80"/>
    </row>
    <row r="190" spans="1:7" ht="45" x14ac:dyDescent="0.25">
      <c r="A190" s="157" t="s">
        <v>1484</v>
      </c>
      <c r="B190" s="157" t="s">
        <v>123</v>
      </c>
      <c r="C190" s="157" t="s">
        <v>139</v>
      </c>
      <c r="D190" s="157" t="s">
        <v>617</v>
      </c>
      <c r="E190" s="158" t="s">
        <v>2342</v>
      </c>
      <c r="F190" s="157" t="s">
        <v>618</v>
      </c>
      <c r="G190" s="80"/>
    </row>
    <row r="191" spans="1:7" ht="30" x14ac:dyDescent="0.25">
      <c r="A191" s="157" t="s">
        <v>1485</v>
      </c>
      <c r="B191" s="157" t="s">
        <v>123</v>
      </c>
      <c r="C191" s="157" t="s">
        <v>139</v>
      </c>
      <c r="D191" s="157" t="s">
        <v>403</v>
      </c>
      <c r="E191" s="157" t="s">
        <v>619</v>
      </c>
      <c r="F191" s="157" t="s">
        <v>405</v>
      </c>
      <c r="G191" s="80"/>
    </row>
    <row r="192" spans="1:7" ht="45" x14ac:dyDescent="0.25">
      <c r="A192" s="157" t="s">
        <v>1486</v>
      </c>
      <c r="B192" s="157" t="s">
        <v>123</v>
      </c>
      <c r="C192" s="157" t="s">
        <v>139</v>
      </c>
      <c r="D192" s="157" t="s">
        <v>143</v>
      </c>
      <c r="E192" s="157" t="s">
        <v>620</v>
      </c>
      <c r="F192" s="157" t="s">
        <v>144</v>
      </c>
      <c r="G192" s="80"/>
    </row>
    <row r="193" spans="1:7" ht="45" x14ac:dyDescent="0.25">
      <c r="A193" s="157" t="s">
        <v>1487</v>
      </c>
      <c r="B193" s="157" t="s">
        <v>123</v>
      </c>
      <c r="C193" s="157" t="s">
        <v>139</v>
      </c>
      <c r="D193" s="157" t="s">
        <v>143</v>
      </c>
      <c r="E193" s="157" t="s">
        <v>621</v>
      </c>
      <c r="F193" s="157" t="s">
        <v>144</v>
      </c>
      <c r="G193" s="80"/>
    </row>
    <row r="194" spans="1:7" ht="60" x14ac:dyDescent="0.25">
      <c r="A194" s="157" t="s">
        <v>1488</v>
      </c>
      <c r="B194" s="157" t="s">
        <v>123</v>
      </c>
      <c r="C194" s="157" t="s">
        <v>139</v>
      </c>
      <c r="D194" s="157" t="s">
        <v>622</v>
      </c>
      <c r="E194" s="157" t="s">
        <v>623</v>
      </c>
      <c r="F194" s="157" t="s">
        <v>624</v>
      </c>
      <c r="G194" s="80"/>
    </row>
    <row r="195" spans="1:7" ht="60" x14ac:dyDescent="0.25">
      <c r="A195" s="157" t="s">
        <v>1489</v>
      </c>
      <c r="B195" s="157" t="s">
        <v>123</v>
      </c>
      <c r="C195" s="157" t="s">
        <v>139</v>
      </c>
      <c r="D195" s="157" t="s">
        <v>622</v>
      </c>
      <c r="E195" s="157" t="s">
        <v>625</v>
      </c>
      <c r="F195" s="157" t="s">
        <v>624</v>
      </c>
      <c r="G195" s="80"/>
    </row>
    <row r="196" spans="1:7" ht="60" x14ac:dyDescent="0.25">
      <c r="A196" s="157" t="s">
        <v>1490</v>
      </c>
      <c r="B196" s="157" t="s">
        <v>123</v>
      </c>
      <c r="C196" s="157" t="s">
        <v>139</v>
      </c>
      <c r="D196" s="157" t="s">
        <v>626</v>
      </c>
      <c r="E196" s="157" t="s">
        <v>627</v>
      </c>
      <c r="F196" s="157" t="s">
        <v>628</v>
      </c>
      <c r="G196" s="80"/>
    </row>
    <row r="197" spans="1:7" ht="60" x14ac:dyDescent="0.25">
      <c r="A197" s="157" t="s">
        <v>1491</v>
      </c>
      <c r="B197" s="157" t="s">
        <v>123</v>
      </c>
      <c r="C197" s="157" t="s">
        <v>139</v>
      </c>
      <c r="D197" s="157" t="s">
        <v>626</v>
      </c>
      <c r="E197" s="157" t="s">
        <v>629</v>
      </c>
      <c r="F197" s="157" t="s">
        <v>628</v>
      </c>
      <c r="G197" s="80"/>
    </row>
    <row r="198" spans="1:7" ht="60" x14ac:dyDescent="0.25">
      <c r="A198" s="157" t="s">
        <v>1492</v>
      </c>
      <c r="B198" s="157" t="s">
        <v>123</v>
      </c>
      <c r="C198" s="157" t="s">
        <v>139</v>
      </c>
      <c r="D198" s="157" t="s">
        <v>146</v>
      </c>
      <c r="E198" s="157" t="s">
        <v>630</v>
      </c>
      <c r="F198" s="157" t="s">
        <v>147</v>
      </c>
      <c r="G198" s="80"/>
    </row>
    <row r="199" spans="1:7" ht="60" x14ac:dyDescent="0.25">
      <c r="A199" s="157" t="s">
        <v>1493</v>
      </c>
      <c r="B199" s="157" t="s">
        <v>123</v>
      </c>
      <c r="C199" s="157" t="s">
        <v>139</v>
      </c>
      <c r="D199" s="157" t="s">
        <v>146</v>
      </c>
      <c r="E199" s="157" t="s">
        <v>631</v>
      </c>
      <c r="F199" s="157" t="s">
        <v>147</v>
      </c>
      <c r="G199" s="80"/>
    </row>
    <row r="200" spans="1:7" ht="30" x14ac:dyDescent="0.25">
      <c r="A200" s="157" t="s">
        <v>1494</v>
      </c>
      <c r="B200" s="157" t="s">
        <v>123</v>
      </c>
      <c r="C200" s="157" t="s">
        <v>139</v>
      </c>
      <c r="D200" s="157" t="s">
        <v>409</v>
      </c>
      <c r="E200" s="157" t="s">
        <v>632</v>
      </c>
      <c r="F200" s="157" t="s">
        <v>411</v>
      </c>
      <c r="G200" s="80"/>
    </row>
    <row r="201" spans="1:7" ht="30" x14ac:dyDescent="0.25">
      <c r="A201" s="157" t="s">
        <v>1495</v>
      </c>
      <c r="B201" s="157" t="s">
        <v>123</v>
      </c>
      <c r="C201" s="157" t="s">
        <v>139</v>
      </c>
      <c r="D201" s="157" t="s">
        <v>633</v>
      </c>
      <c r="E201" s="157" t="s">
        <v>634</v>
      </c>
      <c r="F201" s="157" t="s">
        <v>635</v>
      </c>
      <c r="G201" s="80"/>
    </row>
    <row r="202" spans="1:7" ht="30" x14ac:dyDescent="0.25">
      <c r="A202" s="157" t="s">
        <v>1496</v>
      </c>
      <c r="B202" s="157" t="s">
        <v>123</v>
      </c>
      <c r="C202" s="157" t="s">
        <v>139</v>
      </c>
      <c r="D202" s="157" t="s">
        <v>636</v>
      </c>
      <c r="E202" s="157" t="s">
        <v>2343</v>
      </c>
      <c r="F202" s="157" t="s">
        <v>637</v>
      </c>
      <c r="G202" s="80"/>
    </row>
    <row r="203" spans="1:7" ht="30" x14ac:dyDescent="0.25">
      <c r="A203" s="157" t="s">
        <v>1497</v>
      </c>
      <c r="B203" s="157" t="s">
        <v>123</v>
      </c>
      <c r="C203" s="157" t="s">
        <v>139</v>
      </c>
      <c r="D203" s="157" t="s">
        <v>636</v>
      </c>
      <c r="E203" s="157" t="s">
        <v>2344</v>
      </c>
      <c r="F203" s="157" t="s">
        <v>637</v>
      </c>
      <c r="G203" s="80"/>
    </row>
    <row r="204" spans="1:7" ht="30" x14ac:dyDescent="0.25">
      <c r="A204" s="157" t="s">
        <v>1498</v>
      </c>
      <c r="B204" s="157" t="s">
        <v>123</v>
      </c>
      <c r="C204" s="157" t="s">
        <v>139</v>
      </c>
      <c r="D204" s="157" t="s">
        <v>636</v>
      </c>
      <c r="E204" s="157" t="s">
        <v>638</v>
      </c>
      <c r="F204" s="157" t="s">
        <v>637</v>
      </c>
      <c r="G204" s="80"/>
    </row>
    <row r="205" spans="1:7" ht="45" x14ac:dyDescent="0.25">
      <c r="A205" s="157" t="s">
        <v>1499</v>
      </c>
      <c r="B205" s="157" t="s">
        <v>123</v>
      </c>
      <c r="C205" s="157" t="s">
        <v>139</v>
      </c>
      <c r="D205" s="157" t="s">
        <v>639</v>
      </c>
      <c r="E205" s="157" t="s">
        <v>640</v>
      </c>
      <c r="F205" s="157" t="s">
        <v>641</v>
      </c>
      <c r="G205" s="80"/>
    </row>
    <row r="206" spans="1:7" ht="30" x14ac:dyDescent="0.25">
      <c r="A206" s="157" t="s">
        <v>1500</v>
      </c>
      <c r="B206" s="157" t="s">
        <v>123</v>
      </c>
      <c r="C206" s="157" t="s">
        <v>139</v>
      </c>
      <c r="D206" s="157" t="s">
        <v>642</v>
      </c>
      <c r="E206" s="157" t="s">
        <v>643</v>
      </c>
      <c r="F206" s="157" t="s">
        <v>150</v>
      </c>
      <c r="G206" s="80"/>
    </row>
    <row r="207" spans="1:7" ht="30" x14ac:dyDescent="0.25">
      <c r="A207" s="157" t="s">
        <v>1501</v>
      </c>
      <c r="B207" s="157" t="s">
        <v>123</v>
      </c>
      <c r="C207" s="157" t="s">
        <v>139</v>
      </c>
      <c r="D207" s="157" t="s">
        <v>427</v>
      </c>
      <c r="E207" s="157" t="s">
        <v>644</v>
      </c>
      <c r="F207" s="157" t="s">
        <v>429</v>
      </c>
      <c r="G207" s="80"/>
    </row>
    <row r="208" spans="1:7" ht="30" x14ac:dyDescent="0.25">
      <c r="A208" s="157" t="s">
        <v>1502</v>
      </c>
      <c r="B208" s="157" t="s">
        <v>123</v>
      </c>
      <c r="C208" s="157" t="s">
        <v>139</v>
      </c>
      <c r="D208" s="157" t="s">
        <v>427</v>
      </c>
      <c r="E208" s="157" t="s">
        <v>645</v>
      </c>
      <c r="F208" s="157" t="s">
        <v>429</v>
      </c>
      <c r="G208" s="80"/>
    </row>
    <row r="209" spans="1:7" ht="45" x14ac:dyDescent="0.25">
      <c r="A209" s="157" t="s">
        <v>1503</v>
      </c>
      <c r="B209" s="157" t="s">
        <v>123</v>
      </c>
      <c r="C209" s="157" t="s">
        <v>139</v>
      </c>
      <c r="D209" s="157" t="s">
        <v>646</v>
      </c>
      <c r="E209" s="157" t="s">
        <v>647</v>
      </c>
      <c r="F209" s="157" t="s">
        <v>648</v>
      </c>
      <c r="G209" s="80"/>
    </row>
    <row r="210" spans="1:7" ht="45" x14ac:dyDescent="0.25">
      <c r="A210" s="157" t="s">
        <v>1504</v>
      </c>
      <c r="B210" s="157" t="s">
        <v>123</v>
      </c>
      <c r="C210" s="157" t="s">
        <v>139</v>
      </c>
      <c r="D210" s="157" t="s">
        <v>649</v>
      </c>
      <c r="E210" s="157" t="s">
        <v>650</v>
      </c>
      <c r="F210" s="157" t="s">
        <v>651</v>
      </c>
      <c r="G210" s="80"/>
    </row>
    <row r="211" spans="1:7" ht="60" x14ac:dyDescent="0.25">
      <c r="A211" s="157" t="s">
        <v>1505</v>
      </c>
      <c r="B211" s="157" t="s">
        <v>123</v>
      </c>
      <c r="C211" s="157" t="s">
        <v>139</v>
      </c>
      <c r="D211" s="157" t="s">
        <v>652</v>
      </c>
      <c r="E211" s="157" t="s">
        <v>653</v>
      </c>
      <c r="F211" s="157" t="s">
        <v>654</v>
      </c>
      <c r="G211" s="80"/>
    </row>
    <row r="212" spans="1:7" ht="30" x14ac:dyDescent="0.25">
      <c r="A212" s="157" t="s">
        <v>1506</v>
      </c>
      <c r="B212" s="157" t="s">
        <v>123</v>
      </c>
      <c r="C212" s="157" t="s">
        <v>158</v>
      </c>
      <c r="D212" s="157" t="s">
        <v>159</v>
      </c>
      <c r="E212" s="157" t="s">
        <v>655</v>
      </c>
      <c r="F212" s="157" t="s">
        <v>160</v>
      </c>
      <c r="G212" s="80"/>
    </row>
    <row r="213" spans="1:7" ht="30" x14ac:dyDescent="0.25">
      <c r="A213" s="157" t="s">
        <v>1507</v>
      </c>
      <c r="B213" s="157" t="s">
        <v>123</v>
      </c>
      <c r="C213" s="157" t="s">
        <v>158</v>
      </c>
      <c r="D213" s="157" t="s">
        <v>159</v>
      </c>
      <c r="E213" s="157" t="s">
        <v>656</v>
      </c>
      <c r="F213" s="157" t="s">
        <v>160</v>
      </c>
      <c r="G213" s="80"/>
    </row>
    <row r="214" spans="1:7" ht="30" x14ac:dyDescent="0.25">
      <c r="A214" s="157" t="s">
        <v>1508</v>
      </c>
      <c r="B214" s="157" t="s">
        <v>123</v>
      </c>
      <c r="C214" s="157" t="s">
        <v>158</v>
      </c>
      <c r="D214" s="157" t="s">
        <v>161</v>
      </c>
      <c r="E214" s="157" t="s">
        <v>657</v>
      </c>
      <c r="F214" s="157" t="s">
        <v>162</v>
      </c>
      <c r="G214" s="80"/>
    </row>
    <row r="215" spans="1:7" ht="30" x14ac:dyDescent="0.25">
      <c r="A215" s="157" t="s">
        <v>1509</v>
      </c>
      <c r="B215" s="157" t="s">
        <v>123</v>
      </c>
      <c r="C215" s="157" t="s">
        <v>158</v>
      </c>
      <c r="D215" s="157" t="s">
        <v>163</v>
      </c>
      <c r="E215" s="157" t="s">
        <v>658</v>
      </c>
      <c r="F215" s="157" t="s">
        <v>164</v>
      </c>
      <c r="G215" s="80"/>
    </row>
    <row r="216" spans="1:7" ht="30" x14ac:dyDescent="0.25">
      <c r="A216" s="157" t="s">
        <v>1510</v>
      </c>
      <c r="B216" s="157" t="s">
        <v>123</v>
      </c>
      <c r="C216" s="157" t="s">
        <v>158</v>
      </c>
      <c r="D216" s="157" t="s">
        <v>659</v>
      </c>
      <c r="E216" s="157" t="s">
        <v>660</v>
      </c>
      <c r="F216" s="157" t="s">
        <v>661</v>
      </c>
      <c r="G216" s="80"/>
    </row>
    <row r="217" spans="1:7" ht="30" x14ac:dyDescent="0.25">
      <c r="A217" s="157" t="s">
        <v>1511</v>
      </c>
      <c r="B217" s="157" t="s">
        <v>123</v>
      </c>
      <c r="C217" s="157" t="s">
        <v>158</v>
      </c>
      <c r="D217" s="157" t="s">
        <v>431</v>
      </c>
      <c r="E217" s="157" t="s">
        <v>662</v>
      </c>
      <c r="F217" s="157" t="s">
        <v>663</v>
      </c>
      <c r="G217" s="80"/>
    </row>
    <row r="218" spans="1:7" ht="60" x14ac:dyDescent="0.25">
      <c r="A218" s="157" t="s">
        <v>1512</v>
      </c>
      <c r="B218" s="157" t="s">
        <v>123</v>
      </c>
      <c r="C218" s="157" t="s">
        <v>158</v>
      </c>
      <c r="D218" s="157" t="s">
        <v>664</v>
      </c>
      <c r="E218" s="157" t="s">
        <v>665</v>
      </c>
      <c r="F218" s="157" t="s">
        <v>666</v>
      </c>
      <c r="G218" s="80"/>
    </row>
    <row r="219" spans="1:7" ht="30" x14ac:dyDescent="0.25">
      <c r="A219" s="157" t="s">
        <v>1513</v>
      </c>
      <c r="B219" s="157" t="s">
        <v>123</v>
      </c>
      <c r="C219" s="157" t="s">
        <v>158</v>
      </c>
      <c r="D219" s="157" t="s">
        <v>434</v>
      </c>
      <c r="E219" s="157" t="s">
        <v>667</v>
      </c>
      <c r="F219" s="157" t="s">
        <v>668</v>
      </c>
      <c r="G219" s="80"/>
    </row>
    <row r="220" spans="1:7" ht="30" x14ac:dyDescent="0.25">
      <c r="A220" s="157" t="s">
        <v>1514</v>
      </c>
      <c r="B220" s="157" t="s">
        <v>123</v>
      </c>
      <c r="C220" s="157" t="s">
        <v>158</v>
      </c>
      <c r="D220" s="157" t="s">
        <v>437</v>
      </c>
      <c r="E220" s="157" t="s">
        <v>669</v>
      </c>
      <c r="F220" s="157" t="s">
        <v>439</v>
      </c>
      <c r="G220" s="80"/>
    </row>
    <row r="221" spans="1:7" ht="30" x14ac:dyDescent="0.25">
      <c r="A221" s="157" t="s">
        <v>1515</v>
      </c>
      <c r="B221" s="157" t="s">
        <v>123</v>
      </c>
      <c r="C221" s="157" t="s">
        <v>158</v>
      </c>
      <c r="D221" s="157" t="s">
        <v>437</v>
      </c>
      <c r="E221" s="157" t="s">
        <v>670</v>
      </c>
      <c r="F221" s="157" t="s">
        <v>439</v>
      </c>
      <c r="G221" s="80"/>
    </row>
    <row r="222" spans="1:7" ht="45" x14ac:dyDescent="0.25">
      <c r="A222" s="157" t="s">
        <v>1516</v>
      </c>
      <c r="B222" s="157" t="s">
        <v>123</v>
      </c>
      <c r="C222" s="157" t="s">
        <v>158</v>
      </c>
      <c r="D222" s="157" t="s">
        <v>671</v>
      </c>
      <c r="E222" s="157" t="s">
        <v>672</v>
      </c>
      <c r="F222" s="157" t="s">
        <v>673</v>
      </c>
      <c r="G222" s="80"/>
    </row>
    <row r="223" spans="1:7" ht="30" x14ac:dyDescent="0.25">
      <c r="A223" s="157" t="s">
        <v>1517</v>
      </c>
      <c r="B223" s="157" t="s">
        <v>123</v>
      </c>
      <c r="C223" s="157" t="s">
        <v>158</v>
      </c>
      <c r="D223" s="157" t="s">
        <v>674</v>
      </c>
      <c r="E223" s="157" t="s">
        <v>675</v>
      </c>
      <c r="F223" s="157" t="s">
        <v>676</v>
      </c>
      <c r="G223" s="80"/>
    </row>
    <row r="224" spans="1:7" ht="30" x14ac:dyDescent="0.25">
      <c r="A224" s="157" t="s">
        <v>1518</v>
      </c>
      <c r="B224" s="157" t="s">
        <v>123</v>
      </c>
      <c r="C224" s="157" t="s">
        <v>158</v>
      </c>
      <c r="D224" s="157" t="s">
        <v>677</v>
      </c>
      <c r="E224" s="157" t="s">
        <v>678</v>
      </c>
      <c r="F224" s="157" t="s">
        <v>679</v>
      </c>
      <c r="G224" s="80"/>
    </row>
    <row r="225" spans="1:7" ht="30" x14ac:dyDescent="0.25">
      <c r="A225" s="157" t="s">
        <v>1519</v>
      </c>
      <c r="B225" s="157" t="s">
        <v>123</v>
      </c>
      <c r="C225" s="157" t="s">
        <v>158</v>
      </c>
      <c r="D225" s="157" t="s">
        <v>440</v>
      </c>
      <c r="E225" s="157" t="s">
        <v>680</v>
      </c>
      <c r="F225" s="157" t="s">
        <v>681</v>
      </c>
      <c r="G225" s="80"/>
    </row>
    <row r="226" spans="1:7" ht="240" x14ac:dyDescent="0.25">
      <c r="A226" s="157" t="s">
        <v>1520</v>
      </c>
      <c r="B226" s="157" t="s">
        <v>123</v>
      </c>
      <c r="C226" s="157" t="s">
        <v>445</v>
      </c>
      <c r="D226" s="157" t="s">
        <v>682</v>
      </c>
      <c r="E226" s="157" t="s">
        <v>683</v>
      </c>
      <c r="F226" s="157" t="s">
        <v>684</v>
      </c>
      <c r="G226" s="80"/>
    </row>
    <row r="227" spans="1:7" ht="240" x14ac:dyDescent="0.25">
      <c r="A227" s="157" t="s">
        <v>1521</v>
      </c>
      <c r="B227" s="157" t="s">
        <v>123</v>
      </c>
      <c r="C227" s="157" t="s">
        <v>445</v>
      </c>
      <c r="D227" s="157" t="s">
        <v>682</v>
      </c>
      <c r="E227" s="157" t="s">
        <v>685</v>
      </c>
      <c r="F227" s="157" t="s">
        <v>684</v>
      </c>
      <c r="G227" s="80"/>
    </row>
    <row r="228" spans="1:7" ht="30" x14ac:dyDescent="0.25">
      <c r="A228" s="157" t="s">
        <v>1522</v>
      </c>
      <c r="B228" s="157" t="s">
        <v>123</v>
      </c>
      <c r="C228" s="157" t="s">
        <v>168</v>
      </c>
      <c r="D228" s="157" t="s">
        <v>686</v>
      </c>
      <c r="E228" s="157" t="s">
        <v>687</v>
      </c>
      <c r="F228" s="157" t="s">
        <v>466</v>
      </c>
      <c r="G228" s="80"/>
    </row>
    <row r="229" spans="1:7" ht="30" x14ac:dyDescent="0.25">
      <c r="A229" s="157" t="s">
        <v>1523</v>
      </c>
      <c r="B229" s="157" t="s">
        <v>123</v>
      </c>
      <c r="C229" s="157" t="s">
        <v>168</v>
      </c>
      <c r="D229" s="157" t="s">
        <v>686</v>
      </c>
      <c r="E229" s="157" t="s">
        <v>688</v>
      </c>
      <c r="F229" s="157" t="s">
        <v>466</v>
      </c>
      <c r="G229" s="80"/>
    </row>
    <row r="230" spans="1:7" ht="30" x14ac:dyDescent="0.25">
      <c r="A230" s="157" t="s">
        <v>1524</v>
      </c>
      <c r="B230" s="157" t="s">
        <v>123</v>
      </c>
      <c r="C230" s="157" t="s">
        <v>168</v>
      </c>
      <c r="D230" s="157" t="s">
        <v>689</v>
      </c>
      <c r="E230" s="157" t="s">
        <v>690</v>
      </c>
      <c r="F230" s="157" t="s">
        <v>470</v>
      </c>
      <c r="G230" s="80"/>
    </row>
    <row r="231" spans="1:7" ht="30" x14ac:dyDescent="0.25">
      <c r="A231" s="157" t="s">
        <v>1525</v>
      </c>
      <c r="B231" s="157" t="s">
        <v>123</v>
      </c>
      <c r="C231" s="157" t="s">
        <v>168</v>
      </c>
      <c r="D231" s="157" t="s">
        <v>689</v>
      </c>
      <c r="E231" s="157" t="s">
        <v>691</v>
      </c>
      <c r="F231" s="157" t="s">
        <v>470</v>
      </c>
      <c r="G231" s="80"/>
    </row>
    <row r="232" spans="1:7" ht="90" x14ac:dyDescent="0.25">
      <c r="A232" s="157" t="s">
        <v>1526</v>
      </c>
      <c r="B232" s="157" t="s">
        <v>123</v>
      </c>
      <c r="C232" s="157" t="s">
        <v>168</v>
      </c>
      <c r="D232" s="157" t="s">
        <v>692</v>
      </c>
      <c r="E232" s="157" t="s">
        <v>693</v>
      </c>
      <c r="F232" s="157" t="s">
        <v>694</v>
      </c>
      <c r="G232" s="80"/>
    </row>
    <row r="233" spans="1:7" ht="90" x14ac:dyDescent="0.25">
      <c r="A233" s="157" t="s">
        <v>1527</v>
      </c>
      <c r="B233" s="157" t="s">
        <v>123</v>
      </c>
      <c r="C233" s="157" t="s">
        <v>168</v>
      </c>
      <c r="D233" s="157" t="s">
        <v>692</v>
      </c>
      <c r="E233" s="157" t="s">
        <v>695</v>
      </c>
      <c r="F233" s="157" t="s">
        <v>694</v>
      </c>
      <c r="G233" s="80"/>
    </row>
    <row r="234" spans="1:7" ht="30" x14ac:dyDescent="0.25">
      <c r="A234" s="157" t="s">
        <v>1528</v>
      </c>
      <c r="B234" s="157" t="s">
        <v>123</v>
      </c>
      <c r="C234" s="157" t="s">
        <v>168</v>
      </c>
      <c r="D234" s="157" t="s">
        <v>475</v>
      </c>
      <c r="E234" s="157" t="s">
        <v>696</v>
      </c>
      <c r="F234" s="157" t="s">
        <v>477</v>
      </c>
      <c r="G234" s="80"/>
    </row>
    <row r="235" spans="1:7" ht="30" x14ac:dyDescent="0.25">
      <c r="A235" s="157" t="s">
        <v>1529</v>
      </c>
      <c r="B235" s="157" t="s">
        <v>123</v>
      </c>
      <c r="C235" s="157" t="s">
        <v>168</v>
      </c>
      <c r="D235" s="157" t="s">
        <v>478</v>
      </c>
      <c r="E235" s="157" t="s">
        <v>697</v>
      </c>
      <c r="F235" s="157" t="s">
        <v>698</v>
      </c>
      <c r="G235" s="80"/>
    </row>
    <row r="236" spans="1:7" ht="45" x14ac:dyDescent="0.25">
      <c r="A236" s="157" t="s">
        <v>1530</v>
      </c>
      <c r="B236" s="157" t="s">
        <v>123</v>
      </c>
      <c r="C236" s="157" t="s">
        <v>168</v>
      </c>
      <c r="D236" s="157" t="s">
        <v>478</v>
      </c>
      <c r="E236" s="157" t="s">
        <v>699</v>
      </c>
      <c r="F236" s="157" t="s">
        <v>698</v>
      </c>
      <c r="G236" s="80"/>
    </row>
    <row r="237" spans="1:7" ht="165" x14ac:dyDescent="0.25">
      <c r="A237" s="157" t="s">
        <v>1531</v>
      </c>
      <c r="B237" s="157" t="s">
        <v>123</v>
      </c>
      <c r="C237" s="157" t="s">
        <v>168</v>
      </c>
      <c r="D237" s="157" t="s">
        <v>700</v>
      </c>
      <c r="E237" s="157" t="s">
        <v>701</v>
      </c>
      <c r="F237" s="157" t="s">
        <v>702</v>
      </c>
      <c r="G237" s="80"/>
    </row>
    <row r="238" spans="1:7" ht="105" x14ac:dyDescent="0.25">
      <c r="A238" s="157" t="s">
        <v>1532</v>
      </c>
      <c r="B238" s="157" t="s">
        <v>123</v>
      </c>
      <c r="C238" s="157" t="s">
        <v>168</v>
      </c>
      <c r="D238" s="157" t="s">
        <v>703</v>
      </c>
      <c r="E238" s="157" t="s">
        <v>704</v>
      </c>
      <c r="F238" s="157" t="s">
        <v>705</v>
      </c>
      <c r="G238" s="80"/>
    </row>
    <row r="239" spans="1:7" ht="120" x14ac:dyDescent="0.25">
      <c r="A239" s="157" t="s">
        <v>1533</v>
      </c>
      <c r="B239" s="157" t="s">
        <v>123</v>
      </c>
      <c r="C239" s="157" t="s">
        <v>168</v>
      </c>
      <c r="D239" s="157" t="s">
        <v>706</v>
      </c>
      <c r="E239" s="157" t="s">
        <v>707</v>
      </c>
      <c r="F239" s="157" t="s">
        <v>708</v>
      </c>
      <c r="G239" s="80"/>
    </row>
    <row r="240" spans="1:7" ht="210" x14ac:dyDescent="0.25">
      <c r="A240" s="157" t="s">
        <v>1534</v>
      </c>
      <c r="B240" s="157" t="s">
        <v>123</v>
      </c>
      <c r="C240" s="157" t="s">
        <v>168</v>
      </c>
      <c r="D240" s="157" t="s">
        <v>169</v>
      </c>
      <c r="E240" s="157" t="s">
        <v>709</v>
      </c>
      <c r="F240" s="157" t="s">
        <v>710</v>
      </c>
      <c r="G240" s="80"/>
    </row>
    <row r="241" spans="1:7" ht="210" x14ac:dyDescent="0.25">
      <c r="A241" s="157" t="s">
        <v>1535</v>
      </c>
      <c r="B241" s="157" t="s">
        <v>123</v>
      </c>
      <c r="C241" s="157" t="s">
        <v>168</v>
      </c>
      <c r="D241" s="157" t="s">
        <v>169</v>
      </c>
      <c r="E241" s="157" t="s">
        <v>711</v>
      </c>
      <c r="F241" s="157" t="s">
        <v>710</v>
      </c>
      <c r="G241" s="80"/>
    </row>
    <row r="242" spans="1:7" ht="75" x14ac:dyDescent="0.25">
      <c r="A242" s="157" t="s">
        <v>1536</v>
      </c>
      <c r="B242" s="157" t="s">
        <v>123</v>
      </c>
      <c r="C242" s="157" t="s">
        <v>168</v>
      </c>
      <c r="D242" s="157" t="s">
        <v>483</v>
      </c>
      <c r="E242" s="157" t="s">
        <v>712</v>
      </c>
      <c r="F242" s="157" t="s">
        <v>713</v>
      </c>
      <c r="G242" s="80"/>
    </row>
    <row r="243" spans="1:7" ht="75" x14ac:dyDescent="0.25">
      <c r="A243" s="157" t="s">
        <v>1537</v>
      </c>
      <c r="B243" s="157" t="s">
        <v>123</v>
      </c>
      <c r="C243" s="157" t="s">
        <v>168</v>
      </c>
      <c r="D243" s="157" t="s">
        <v>483</v>
      </c>
      <c r="E243" s="157" t="s">
        <v>714</v>
      </c>
      <c r="F243" s="157" t="s">
        <v>713</v>
      </c>
      <c r="G243" s="80"/>
    </row>
    <row r="244" spans="1:7" ht="75" x14ac:dyDescent="0.25">
      <c r="A244" s="157" t="s">
        <v>1538</v>
      </c>
      <c r="B244" s="157" t="s">
        <v>123</v>
      </c>
      <c r="C244" s="157" t="s">
        <v>168</v>
      </c>
      <c r="D244" s="157" t="s">
        <v>715</v>
      </c>
      <c r="E244" s="157" t="s">
        <v>716</v>
      </c>
      <c r="F244" s="157" t="s">
        <v>717</v>
      </c>
      <c r="G244" s="80"/>
    </row>
    <row r="245" spans="1:7" ht="75" x14ac:dyDescent="0.25">
      <c r="A245" s="157" t="s">
        <v>1539</v>
      </c>
      <c r="B245" s="157" t="s">
        <v>123</v>
      </c>
      <c r="C245" s="157" t="s">
        <v>168</v>
      </c>
      <c r="D245" s="157" t="s">
        <v>715</v>
      </c>
      <c r="E245" s="157" t="s">
        <v>718</v>
      </c>
      <c r="F245" s="157" t="s">
        <v>717</v>
      </c>
      <c r="G245" s="80"/>
    </row>
    <row r="246" spans="1:7" ht="45" x14ac:dyDescent="0.25">
      <c r="A246" s="157" t="s">
        <v>1540</v>
      </c>
      <c r="B246" s="157" t="s">
        <v>123</v>
      </c>
      <c r="C246" s="157" t="s">
        <v>168</v>
      </c>
      <c r="D246" s="157" t="s">
        <v>719</v>
      </c>
      <c r="E246" s="157" t="s">
        <v>720</v>
      </c>
      <c r="F246" s="157" t="s">
        <v>721</v>
      </c>
      <c r="G246" s="80"/>
    </row>
    <row r="247" spans="1:7" ht="60" x14ac:dyDescent="0.25">
      <c r="A247" s="157" t="s">
        <v>1541</v>
      </c>
      <c r="B247" s="157" t="s">
        <v>123</v>
      </c>
      <c r="C247" s="157" t="s">
        <v>168</v>
      </c>
      <c r="D247" s="157" t="s">
        <v>722</v>
      </c>
      <c r="E247" s="157" t="s">
        <v>723</v>
      </c>
      <c r="F247" s="157" t="s">
        <v>724</v>
      </c>
      <c r="G247" s="80"/>
    </row>
    <row r="248" spans="1:7" ht="60" x14ac:dyDescent="0.25">
      <c r="A248" s="157" t="s">
        <v>1542</v>
      </c>
      <c r="B248" s="157" t="s">
        <v>123</v>
      </c>
      <c r="C248" s="157" t="s">
        <v>168</v>
      </c>
      <c r="D248" s="157" t="s">
        <v>486</v>
      </c>
      <c r="E248" s="157" t="s">
        <v>487</v>
      </c>
      <c r="F248" s="157" t="s">
        <v>170</v>
      </c>
      <c r="G248" s="80"/>
    </row>
    <row r="249" spans="1:7" ht="30" x14ac:dyDescent="0.25">
      <c r="A249" s="157" t="s">
        <v>1543</v>
      </c>
      <c r="B249" s="157" t="s">
        <v>123</v>
      </c>
      <c r="C249" s="157" t="s">
        <v>168</v>
      </c>
      <c r="D249" s="157" t="s">
        <v>725</v>
      </c>
      <c r="E249" s="157" t="s">
        <v>726</v>
      </c>
      <c r="F249" s="157" t="s">
        <v>727</v>
      </c>
      <c r="G249" s="80"/>
    </row>
    <row r="250" spans="1:7" ht="30" x14ac:dyDescent="0.25">
      <c r="A250" s="157" t="s">
        <v>1544</v>
      </c>
      <c r="B250" s="157" t="s">
        <v>123</v>
      </c>
      <c r="C250" s="157" t="s">
        <v>168</v>
      </c>
      <c r="D250" s="157" t="s">
        <v>725</v>
      </c>
      <c r="E250" s="157" t="s">
        <v>728</v>
      </c>
      <c r="F250" s="157" t="s">
        <v>727</v>
      </c>
      <c r="G250" s="80"/>
    </row>
    <row r="251" spans="1:7" ht="45" x14ac:dyDescent="0.25">
      <c r="A251" s="157" t="s">
        <v>1545</v>
      </c>
      <c r="B251" s="157" t="s">
        <v>123</v>
      </c>
      <c r="C251" s="157" t="s">
        <v>168</v>
      </c>
      <c r="D251" s="157" t="s">
        <v>488</v>
      </c>
      <c r="E251" s="157" t="s">
        <v>489</v>
      </c>
      <c r="F251" s="157" t="s">
        <v>1387</v>
      </c>
      <c r="G251" s="80"/>
    </row>
    <row r="252" spans="1:7" ht="45" x14ac:dyDescent="0.25">
      <c r="A252" s="157" t="s">
        <v>1546</v>
      </c>
      <c r="B252" s="157" t="s">
        <v>124</v>
      </c>
      <c r="C252" s="157" t="s">
        <v>126</v>
      </c>
      <c r="D252" s="157" t="s">
        <v>286</v>
      </c>
      <c r="E252" s="157" t="s">
        <v>729</v>
      </c>
      <c r="F252" s="157" t="s">
        <v>730</v>
      </c>
      <c r="G252" s="80"/>
    </row>
    <row r="253" spans="1:7" ht="75" x14ac:dyDescent="0.25">
      <c r="A253" s="157" t="s">
        <v>1547</v>
      </c>
      <c r="B253" s="157" t="s">
        <v>124</v>
      </c>
      <c r="C253" s="157" t="s">
        <v>126</v>
      </c>
      <c r="D253" s="157" t="s">
        <v>286</v>
      </c>
      <c r="E253" s="157" t="s">
        <v>731</v>
      </c>
      <c r="F253" s="157" t="s">
        <v>288</v>
      </c>
      <c r="G253" s="80"/>
    </row>
    <row r="254" spans="1:7" ht="45" x14ac:dyDescent="0.25">
      <c r="A254" s="157" t="s">
        <v>1548</v>
      </c>
      <c r="B254" s="157" t="s">
        <v>124</v>
      </c>
      <c r="C254" s="157" t="s">
        <v>126</v>
      </c>
      <c r="D254" s="157" t="s">
        <v>732</v>
      </c>
      <c r="E254" s="157" t="s">
        <v>733</v>
      </c>
      <c r="F254" s="157" t="s">
        <v>291</v>
      </c>
      <c r="G254" s="80"/>
    </row>
    <row r="255" spans="1:7" ht="45" x14ac:dyDescent="0.25">
      <c r="A255" s="157" t="s">
        <v>1549</v>
      </c>
      <c r="B255" s="157" t="s">
        <v>124</v>
      </c>
      <c r="C255" s="157" t="s">
        <v>126</v>
      </c>
      <c r="D255" s="157" t="s">
        <v>490</v>
      </c>
      <c r="E255" s="157" t="s">
        <v>734</v>
      </c>
      <c r="F255" s="157" t="s">
        <v>127</v>
      </c>
      <c r="G255" s="80"/>
    </row>
    <row r="256" spans="1:7" ht="45" x14ac:dyDescent="0.25">
      <c r="A256" s="157" t="s">
        <v>1550</v>
      </c>
      <c r="B256" s="157" t="s">
        <v>124</v>
      </c>
      <c r="C256" s="157" t="s">
        <v>126</v>
      </c>
      <c r="D256" s="157" t="s">
        <v>735</v>
      </c>
      <c r="E256" s="157" t="s">
        <v>736</v>
      </c>
      <c r="F256" s="157" t="s">
        <v>737</v>
      </c>
      <c r="G256" s="80"/>
    </row>
    <row r="257" spans="1:7" ht="45" x14ac:dyDescent="0.25">
      <c r="A257" s="157" t="s">
        <v>1551</v>
      </c>
      <c r="B257" s="157" t="s">
        <v>124</v>
      </c>
      <c r="C257" s="157" t="s">
        <v>126</v>
      </c>
      <c r="D257" s="157" t="s">
        <v>735</v>
      </c>
      <c r="E257" s="157" t="s">
        <v>738</v>
      </c>
      <c r="F257" s="157" t="s">
        <v>737</v>
      </c>
      <c r="G257" s="80"/>
    </row>
    <row r="258" spans="1:7" ht="45" x14ac:dyDescent="0.25">
      <c r="A258" s="157" t="s">
        <v>1552</v>
      </c>
      <c r="B258" s="157" t="s">
        <v>124</v>
      </c>
      <c r="C258" s="157" t="s">
        <v>126</v>
      </c>
      <c r="D258" s="157" t="s">
        <v>739</v>
      </c>
      <c r="E258" s="157" t="s">
        <v>740</v>
      </c>
      <c r="F258" s="157" t="s">
        <v>511</v>
      </c>
      <c r="G258" s="80"/>
    </row>
    <row r="259" spans="1:7" ht="45" x14ac:dyDescent="0.25">
      <c r="A259" s="157" t="s">
        <v>1553</v>
      </c>
      <c r="B259" s="157" t="s">
        <v>124</v>
      </c>
      <c r="C259" s="157" t="s">
        <v>126</v>
      </c>
      <c r="D259" s="157" t="s">
        <v>739</v>
      </c>
      <c r="E259" s="157" t="s">
        <v>741</v>
      </c>
      <c r="F259" s="157" t="s">
        <v>511</v>
      </c>
      <c r="G259" s="80"/>
    </row>
    <row r="260" spans="1:7" ht="30" x14ac:dyDescent="0.25">
      <c r="A260" s="157" t="s">
        <v>1554</v>
      </c>
      <c r="B260" s="157" t="s">
        <v>124</v>
      </c>
      <c r="C260" s="157" t="s">
        <v>126</v>
      </c>
      <c r="D260" s="157" t="s">
        <v>292</v>
      </c>
      <c r="E260" s="157" t="s">
        <v>742</v>
      </c>
      <c r="F260" s="157" t="s">
        <v>293</v>
      </c>
      <c r="G260" s="80"/>
    </row>
    <row r="261" spans="1:7" ht="30" x14ac:dyDescent="0.25">
      <c r="A261" s="157" t="s">
        <v>1555</v>
      </c>
      <c r="B261" s="157" t="s">
        <v>124</v>
      </c>
      <c r="C261" s="157" t="s">
        <v>126</v>
      </c>
      <c r="D261" s="157" t="s">
        <v>292</v>
      </c>
      <c r="E261" s="157" t="s">
        <v>743</v>
      </c>
      <c r="F261" s="157" t="s">
        <v>293</v>
      </c>
      <c r="G261" s="80"/>
    </row>
    <row r="262" spans="1:7" ht="45" x14ac:dyDescent="0.25">
      <c r="A262" s="157" t="s">
        <v>1556</v>
      </c>
      <c r="B262" s="157" t="s">
        <v>124</v>
      </c>
      <c r="C262" s="157" t="s">
        <v>126</v>
      </c>
      <c r="D262" s="157" t="s">
        <v>516</v>
      </c>
      <c r="E262" s="157" t="s">
        <v>744</v>
      </c>
      <c r="F262" s="157" t="s">
        <v>518</v>
      </c>
      <c r="G262" s="80"/>
    </row>
    <row r="263" spans="1:7" ht="45" x14ac:dyDescent="0.25">
      <c r="A263" s="157" t="s">
        <v>1557</v>
      </c>
      <c r="B263" s="157" t="s">
        <v>124</v>
      </c>
      <c r="C263" s="157" t="s">
        <v>126</v>
      </c>
      <c r="D263" s="157" t="s">
        <v>516</v>
      </c>
      <c r="E263" s="157" t="s">
        <v>745</v>
      </c>
      <c r="F263" s="157" t="s">
        <v>518</v>
      </c>
      <c r="G263" s="80"/>
    </row>
    <row r="264" spans="1:7" ht="135" x14ac:dyDescent="0.25">
      <c r="A264" s="157" t="s">
        <v>1558</v>
      </c>
      <c r="B264" s="157" t="s">
        <v>124</v>
      </c>
      <c r="C264" s="157" t="s">
        <v>126</v>
      </c>
      <c r="D264" s="157" t="s">
        <v>520</v>
      </c>
      <c r="E264" s="157" t="s">
        <v>746</v>
      </c>
      <c r="F264" s="157" t="s">
        <v>522</v>
      </c>
      <c r="G264" s="80"/>
    </row>
    <row r="265" spans="1:7" ht="135" x14ac:dyDescent="0.25">
      <c r="A265" s="157" t="s">
        <v>1559</v>
      </c>
      <c r="B265" s="157" t="s">
        <v>124</v>
      </c>
      <c r="C265" s="157" t="s">
        <v>126</v>
      </c>
      <c r="D265" s="157" t="s">
        <v>520</v>
      </c>
      <c r="E265" s="157" t="s">
        <v>747</v>
      </c>
      <c r="F265" s="157" t="s">
        <v>522</v>
      </c>
      <c r="G265" s="80"/>
    </row>
    <row r="266" spans="1:7" ht="30" x14ac:dyDescent="0.25">
      <c r="A266" s="157" t="s">
        <v>1560</v>
      </c>
      <c r="B266" s="157" t="s">
        <v>124</v>
      </c>
      <c r="C266" s="157" t="s">
        <v>126</v>
      </c>
      <c r="D266" s="157" t="s">
        <v>513</v>
      </c>
      <c r="E266" s="157" t="s">
        <v>748</v>
      </c>
      <c r="F266" s="157" t="s">
        <v>515</v>
      </c>
      <c r="G266" s="80"/>
    </row>
    <row r="267" spans="1:7" ht="45" x14ac:dyDescent="0.25">
      <c r="A267" s="157" t="s">
        <v>1561</v>
      </c>
      <c r="B267" s="157" t="s">
        <v>124</v>
      </c>
      <c r="C267" s="157" t="s">
        <v>126</v>
      </c>
      <c r="D267" s="157" t="s">
        <v>300</v>
      </c>
      <c r="E267" s="157" t="s">
        <v>749</v>
      </c>
      <c r="F267" s="157" t="s">
        <v>302</v>
      </c>
      <c r="G267" s="80"/>
    </row>
    <row r="268" spans="1:7" ht="30" x14ac:dyDescent="0.25">
      <c r="A268" s="157" t="s">
        <v>1562</v>
      </c>
      <c r="B268" s="157" t="s">
        <v>124</v>
      </c>
      <c r="C268" s="157" t="s">
        <v>126</v>
      </c>
      <c r="D268" s="157" t="s">
        <v>304</v>
      </c>
      <c r="E268" s="157" t="s">
        <v>750</v>
      </c>
      <c r="F268" s="157" t="s">
        <v>751</v>
      </c>
      <c r="G268" s="80"/>
    </row>
    <row r="269" spans="1:7" ht="45" x14ac:dyDescent="0.25">
      <c r="A269" s="157" t="s">
        <v>1563</v>
      </c>
      <c r="B269" s="157" t="s">
        <v>124</v>
      </c>
      <c r="C269" s="157" t="s">
        <v>126</v>
      </c>
      <c r="D269" s="157" t="s">
        <v>307</v>
      </c>
      <c r="E269" s="157" t="s">
        <v>752</v>
      </c>
      <c r="F269" s="157" t="s">
        <v>309</v>
      </c>
      <c r="G269" s="80"/>
    </row>
    <row r="270" spans="1:7" ht="30" x14ac:dyDescent="0.25">
      <c r="A270" s="157" t="s">
        <v>1564</v>
      </c>
      <c r="B270" s="157" t="s">
        <v>124</v>
      </c>
      <c r="C270" s="157" t="s">
        <v>126</v>
      </c>
      <c r="D270" s="157" t="s">
        <v>130</v>
      </c>
      <c r="E270" s="157" t="s">
        <v>753</v>
      </c>
      <c r="F270" s="157" t="s">
        <v>131</v>
      </c>
      <c r="G270" s="80"/>
    </row>
    <row r="271" spans="1:7" ht="30" x14ac:dyDescent="0.25">
      <c r="A271" s="157" t="s">
        <v>1565</v>
      </c>
      <c r="B271" s="157" t="s">
        <v>124</v>
      </c>
      <c r="C271" s="157" t="s">
        <v>126</v>
      </c>
      <c r="D271" s="157" t="s">
        <v>130</v>
      </c>
      <c r="E271" s="157" t="s">
        <v>754</v>
      </c>
      <c r="F271" s="157" t="s">
        <v>131</v>
      </c>
      <c r="G271" s="80"/>
    </row>
    <row r="272" spans="1:7" ht="30" x14ac:dyDescent="0.25">
      <c r="A272" s="157" t="s">
        <v>1566</v>
      </c>
      <c r="B272" s="157" t="s">
        <v>124</v>
      </c>
      <c r="C272" s="157" t="s">
        <v>126</v>
      </c>
      <c r="D272" s="157" t="s">
        <v>130</v>
      </c>
      <c r="E272" s="157" t="s">
        <v>755</v>
      </c>
      <c r="F272" s="157" t="s">
        <v>131</v>
      </c>
      <c r="G272" s="80"/>
    </row>
    <row r="273" spans="1:7" ht="30" x14ac:dyDescent="0.25">
      <c r="A273" s="157" t="s">
        <v>1567</v>
      </c>
      <c r="B273" s="157" t="s">
        <v>124</v>
      </c>
      <c r="C273" s="157" t="s">
        <v>126</v>
      </c>
      <c r="D273" s="157" t="s">
        <v>130</v>
      </c>
      <c r="E273" s="157" t="s">
        <v>756</v>
      </c>
      <c r="F273" s="157" t="s">
        <v>131</v>
      </c>
      <c r="G273" s="80"/>
    </row>
    <row r="274" spans="1:7" ht="30" x14ac:dyDescent="0.25">
      <c r="A274" s="157" t="s">
        <v>1568</v>
      </c>
      <c r="B274" s="157" t="s">
        <v>124</v>
      </c>
      <c r="C274" s="157" t="s">
        <v>126</v>
      </c>
      <c r="D274" s="157" t="s">
        <v>130</v>
      </c>
      <c r="E274" s="157" t="s">
        <v>757</v>
      </c>
      <c r="F274" s="157" t="s">
        <v>131</v>
      </c>
      <c r="G274" s="80"/>
    </row>
    <row r="275" spans="1:7" ht="60" x14ac:dyDescent="0.25">
      <c r="A275" s="157" t="s">
        <v>1569</v>
      </c>
      <c r="B275" s="157" t="s">
        <v>124</v>
      </c>
      <c r="C275" s="157" t="s">
        <v>126</v>
      </c>
      <c r="D275" s="157" t="s">
        <v>532</v>
      </c>
      <c r="E275" s="157" t="s">
        <v>758</v>
      </c>
      <c r="F275" s="157" t="s">
        <v>534</v>
      </c>
      <c r="G275" s="80"/>
    </row>
    <row r="276" spans="1:7" ht="45" x14ac:dyDescent="0.25">
      <c r="A276" s="157" t="s">
        <v>1570</v>
      </c>
      <c r="B276" s="157" t="s">
        <v>124</v>
      </c>
      <c r="C276" s="157" t="s">
        <v>126</v>
      </c>
      <c r="D276" s="157" t="s">
        <v>312</v>
      </c>
      <c r="E276" s="157" t="s">
        <v>759</v>
      </c>
      <c r="F276" s="157" t="s">
        <v>314</v>
      </c>
      <c r="G276" s="80"/>
    </row>
    <row r="277" spans="1:7" ht="45" x14ac:dyDescent="0.25">
      <c r="A277" s="157" t="s">
        <v>1571</v>
      </c>
      <c r="B277" s="157" t="s">
        <v>124</v>
      </c>
      <c r="C277" s="157" t="s">
        <v>126</v>
      </c>
      <c r="D277" s="157" t="s">
        <v>316</v>
      </c>
      <c r="E277" s="157" t="s">
        <v>536</v>
      </c>
      <c r="F277" s="157" t="s">
        <v>318</v>
      </c>
      <c r="G277" s="80"/>
    </row>
    <row r="278" spans="1:7" ht="45" x14ac:dyDescent="0.25">
      <c r="A278" s="157" t="s">
        <v>1572</v>
      </c>
      <c r="B278" s="157" t="s">
        <v>124</v>
      </c>
      <c r="C278" s="157" t="s">
        <v>126</v>
      </c>
      <c r="D278" s="157" t="s">
        <v>316</v>
      </c>
      <c r="E278" s="157" t="s">
        <v>760</v>
      </c>
      <c r="F278" s="157" t="s">
        <v>318</v>
      </c>
      <c r="G278" s="80"/>
    </row>
    <row r="279" spans="1:7" ht="30" x14ac:dyDescent="0.25">
      <c r="A279" s="157" t="s">
        <v>1573</v>
      </c>
      <c r="B279" s="157" t="s">
        <v>124</v>
      </c>
      <c r="C279" s="157" t="s">
        <v>126</v>
      </c>
      <c r="D279" s="157" t="s">
        <v>537</v>
      </c>
      <c r="E279" s="157" t="s">
        <v>761</v>
      </c>
      <c r="F279" s="157" t="s">
        <v>762</v>
      </c>
      <c r="G279" s="80"/>
    </row>
    <row r="280" spans="1:7" ht="30" x14ac:dyDescent="0.25">
      <c r="A280" s="157" t="s">
        <v>1574</v>
      </c>
      <c r="B280" s="157" t="s">
        <v>124</v>
      </c>
      <c r="C280" s="157" t="s">
        <v>126</v>
      </c>
      <c r="D280" s="157" t="s">
        <v>537</v>
      </c>
      <c r="E280" s="157" t="s">
        <v>763</v>
      </c>
      <c r="F280" s="157" t="s">
        <v>762</v>
      </c>
      <c r="G280" s="80"/>
    </row>
    <row r="281" spans="1:7" ht="45" x14ac:dyDescent="0.25">
      <c r="A281" s="157" t="s">
        <v>1575</v>
      </c>
      <c r="B281" s="157" t="s">
        <v>124</v>
      </c>
      <c r="C281" s="157" t="s">
        <v>126</v>
      </c>
      <c r="D281" s="157" t="s">
        <v>320</v>
      </c>
      <c r="E281" s="157" t="s">
        <v>764</v>
      </c>
      <c r="F281" s="157" t="s">
        <v>322</v>
      </c>
      <c r="G281" s="80"/>
    </row>
    <row r="282" spans="1:7" ht="30" x14ac:dyDescent="0.25">
      <c r="A282" s="157" t="s">
        <v>1576</v>
      </c>
      <c r="B282" s="157" t="s">
        <v>124</v>
      </c>
      <c r="C282" s="157" t="s">
        <v>126</v>
      </c>
      <c r="D282" s="157" t="s">
        <v>542</v>
      </c>
      <c r="E282" s="157" t="s">
        <v>765</v>
      </c>
      <c r="F282" s="157" t="s">
        <v>544</v>
      </c>
      <c r="G282" s="80"/>
    </row>
    <row r="283" spans="1:7" ht="30" x14ac:dyDescent="0.25">
      <c r="A283" s="157" t="s">
        <v>1577</v>
      </c>
      <c r="B283" s="157" t="s">
        <v>124</v>
      </c>
      <c r="C283" s="157" t="s">
        <v>126</v>
      </c>
      <c r="D283" s="157" t="s">
        <v>542</v>
      </c>
      <c r="E283" s="157" t="s">
        <v>766</v>
      </c>
      <c r="F283" s="157" t="s">
        <v>544</v>
      </c>
      <c r="G283" s="80"/>
    </row>
    <row r="284" spans="1:7" ht="30" x14ac:dyDescent="0.25">
      <c r="A284" s="157" t="s">
        <v>1578</v>
      </c>
      <c r="B284" s="157" t="s">
        <v>124</v>
      </c>
      <c r="C284" s="157" t="s">
        <v>126</v>
      </c>
      <c r="D284" s="157" t="s">
        <v>542</v>
      </c>
      <c r="E284" s="157" t="s">
        <v>545</v>
      </c>
      <c r="F284" s="157" t="s">
        <v>544</v>
      </c>
      <c r="G284" s="80"/>
    </row>
    <row r="285" spans="1:7" ht="60" x14ac:dyDescent="0.25">
      <c r="A285" s="157" t="s">
        <v>1579</v>
      </c>
      <c r="B285" s="157" t="s">
        <v>124</v>
      </c>
      <c r="C285" s="157" t="s">
        <v>126</v>
      </c>
      <c r="D285" s="157" t="s">
        <v>546</v>
      </c>
      <c r="E285" s="157" t="s">
        <v>767</v>
      </c>
      <c r="F285" s="157" t="s">
        <v>548</v>
      </c>
      <c r="G285" s="80"/>
    </row>
    <row r="286" spans="1:7" ht="45" x14ac:dyDescent="0.25">
      <c r="A286" s="157" t="s">
        <v>1580</v>
      </c>
      <c r="B286" s="157" t="s">
        <v>124</v>
      </c>
      <c r="C286" s="157" t="s">
        <v>126</v>
      </c>
      <c r="D286" s="157" t="s">
        <v>324</v>
      </c>
      <c r="E286" s="157" t="s">
        <v>768</v>
      </c>
      <c r="F286" s="157" t="s">
        <v>326</v>
      </c>
      <c r="G286" s="80"/>
    </row>
    <row r="287" spans="1:7" ht="45" x14ac:dyDescent="0.25">
      <c r="A287" s="157" t="s">
        <v>1581</v>
      </c>
      <c r="B287" s="157" t="s">
        <v>124</v>
      </c>
      <c r="C287" s="157" t="s">
        <v>126</v>
      </c>
      <c r="D287" s="157" t="s">
        <v>327</v>
      </c>
      <c r="E287" s="157" t="s">
        <v>769</v>
      </c>
      <c r="F287" s="157" t="s">
        <v>770</v>
      </c>
      <c r="G287" s="80"/>
    </row>
    <row r="288" spans="1:7" ht="45" x14ac:dyDescent="0.25">
      <c r="A288" s="157" t="s">
        <v>1582</v>
      </c>
      <c r="B288" s="157" t="s">
        <v>124</v>
      </c>
      <c r="C288" s="157" t="s">
        <v>126</v>
      </c>
      <c r="D288" s="157" t="s">
        <v>330</v>
      </c>
      <c r="E288" s="157" t="s">
        <v>771</v>
      </c>
      <c r="F288" s="157" t="s">
        <v>552</v>
      </c>
      <c r="G288" s="80"/>
    </row>
    <row r="289" spans="1:7" ht="30" x14ac:dyDescent="0.25">
      <c r="A289" s="157" t="s">
        <v>1583</v>
      </c>
      <c r="B289" s="157" t="s">
        <v>124</v>
      </c>
      <c r="C289" s="157" t="s">
        <v>126</v>
      </c>
      <c r="D289" s="157" t="s">
        <v>133</v>
      </c>
      <c r="E289" s="157" t="s">
        <v>772</v>
      </c>
      <c r="F289" s="157" t="s">
        <v>134</v>
      </c>
      <c r="G289" s="80"/>
    </row>
    <row r="290" spans="1:7" ht="45" x14ac:dyDescent="0.25">
      <c r="A290" s="157" t="s">
        <v>1584</v>
      </c>
      <c r="B290" s="157" t="s">
        <v>124</v>
      </c>
      <c r="C290" s="157" t="s">
        <v>126</v>
      </c>
      <c r="D290" s="157" t="s">
        <v>133</v>
      </c>
      <c r="E290" s="157" t="s">
        <v>773</v>
      </c>
      <c r="F290" s="157" t="s">
        <v>134</v>
      </c>
      <c r="G290" s="80"/>
    </row>
    <row r="291" spans="1:7" ht="45" x14ac:dyDescent="0.25">
      <c r="A291" s="157" t="s">
        <v>1585</v>
      </c>
      <c r="B291" s="157" t="s">
        <v>124</v>
      </c>
      <c r="C291" s="157" t="s">
        <v>126</v>
      </c>
      <c r="D291" s="157" t="s">
        <v>334</v>
      </c>
      <c r="E291" s="157" t="s">
        <v>774</v>
      </c>
      <c r="F291" s="157" t="s">
        <v>336</v>
      </c>
      <c r="G291" s="80"/>
    </row>
    <row r="292" spans="1:7" ht="45" x14ac:dyDescent="0.25">
      <c r="A292" s="157" t="s">
        <v>1586</v>
      </c>
      <c r="B292" s="157" t="s">
        <v>124</v>
      </c>
      <c r="C292" s="157" t="s">
        <v>126</v>
      </c>
      <c r="D292" s="157" t="s">
        <v>334</v>
      </c>
      <c r="E292" s="157" t="s">
        <v>775</v>
      </c>
      <c r="F292" s="157" t="s">
        <v>336</v>
      </c>
      <c r="G292" s="80"/>
    </row>
    <row r="293" spans="1:7" ht="45" x14ac:dyDescent="0.25">
      <c r="A293" s="157" t="s">
        <v>1587</v>
      </c>
      <c r="B293" s="157" t="s">
        <v>124</v>
      </c>
      <c r="C293" s="157" t="s">
        <v>126</v>
      </c>
      <c r="D293" s="157" t="s">
        <v>338</v>
      </c>
      <c r="E293" s="157" t="s">
        <v>776</v>
      </c>
      <c r="F293" s="157" t="s">
        <v>562</v>
      </c>
      <c r="G293" s="80"/>
    </row>
    <row r="294" spans="1:7" ht="30" x14ac:dyDescent="0.25">
      <c r="A294" s="157" t="s">
        <v>1588</v>
      </c>
      <c r="B294" s="157" t="s">
        <v>124</v>
      </c>
      <c r="C294" s="157" t="s">
        <v>126</v>
      </c>
      <c r="D294" s="157" t="s">
        <v>338</v>
      </c>
      <c r="E294" s="157" t="s">
        <v>777</v>
      </c>
      <c r="F294" s="157" t="s">
        <v>562</v>
      </c>
      <c r="G294" s="80"/>
    </row>
    <row r="295" spans="1:7" ht="30" x14ac:dyDescent="0.25">
      <c r="A295" s="157" t="s">
        <v>1589</v>
      </c>
      <c r="B295" s="157" t="s">
        <v>124</v>
      </c>
      <c r="C295" s="157" t="s">
        <v>126</v>
      </c>
      <c r="D295" s="157" t="s">
        <v>778</v>
      </c>
      <c r="E295" s="157" t="s">
        <v>779</v>
      </c>
      <c r="F295" s="157" t="s">
        <v>566</v>
      </c>
      <c r="G295" s="80"/>
    </row>
    <row r="296" spans="1:7" ht="30" x14ac:dyDescent="0.25">
      <c r="A296" s="157" t="s">
        <v>1590</v>
      </c>
      <c r="B296" s="157" t="s">
        <v>124</v>
      </c>
      <c r="C296" s="157" t="s">
        <v>126</v>
      </c>
      <c r="D296" s="157" t="s">
        <v>778</v>
      </c>
      <c r="E296" s="157" t="s">
        <v>780</v>
      </c>
      <c r="F296" s="157" t="s">
        <v>566</v>
      </c>
      <c r="G296" s="80"/>
    </row>
    <row r="297" spans="1:7" ht="30" x14ac:dyDescent="0.25">
      <c r="A297" s="157" t="s">
        <v>1591</v>
      </c>
      <c r="B297" s="157" t="s">
        <v>124</v>
      </c>
      <c r="C297" s="157" t="s">
        <v>126</v>
      </c>
      <c r="D297" s="157" t="s">
        <v>567</v>
      </c>
      <c r="E297" s="157" t="s">
        <v>781</v>
      </c>
      <c r="F297" s="157"/>
      <c r="G297" s="80"/>
    </row>
    <row r="298" spans="1:7" ht="30" x14ac:dyDescent="0.25">
      <c r="A298" s="157" t="s">
        <v>1592</v>
      </c>
      <c r="B298" s="157" t="s">
        <v>124</v>
      </c>
      <c r="C298" s="157" t="s">
        <v>126</v>
      </c>
      <c r="D298" s="157" t="s">
        <v>346</v>
      </c>
      <c r="E298" s="157" t="s">
        <v>782</v>
      </c>
      <c r="F298" s="157" t="s">
        <v>348</v>
      </c>
      <c r="G298" s="80"/>
    </row>
    <row r="299" spans="1:7" ht="45" x14ac:dyDescent="0.25">
      <c r="A299" s="157" t="s">
        <v>1593</v>
      </c>
      <c r="B299" s="157" t="s">
        <v>124</v>
      </c>
      <c r="C299" s="157" t="s">
        <v>126</v>
      </c>
      <c r="D299" s="157" t="s">
        <v>136</v>
      </c>
      <c r="E299" s="157" t="s">
        <v>783</v>
      </c>
      <c r="F299" s="157" t="s">
        <v>137</v>
      </c>
      <c r="G299" s="80"/>
    </row>
    <row r="300" spans="1:7" ht="30" x14ac:dyDescent="0.25">
      <c r="A300" s="157" t="s">
        <v>1594</v>
      </c>
      <c r="B300" s="157" t="s">
        <v>124</v>
      </c>
      <c r="C300" s="157" t="s">
        <v>126</v>
      </c>
      <c r="D300" s="157" t="s">
        <v>352</v>
      </c>
      <c r="E300" s="157" t="s">
        <v>784</v>
      </c>
      <c r="F300" s="157" t="s">
        <v>574</v>
      </c>
      <c r="G300" s="80"/>
    </row>
    <row r="301" spans="1:7" ht="30" x14ac:dyDescent="0.25">
      <c r="A301" s="157" t="s">
        <v>1595</v>
      </c>
      <c r="B301" s="157" t="s">
        <v>124</v>
      </c>
      <c r="C301" s="157" t="s">
        <v>126</v>
      </c>
      <c r="D301" s="157" t="s">
        <v>352</v>
      </c>
      <c r="E301" s="157" t="s">
        <v>785</v>
      </c>
      <c r="F301" s="157" t="s">
        <v>574</v>
      </c>
      <c r="G301" s="80"/>
    </row>
    <row r="302" spans="1:7" ht="30" x14ac:dyDescent="0.25">
      <c r="A302" s="157" t="s">
        <v>1596</v>
      </c>
      <c r="B302" s="157" t="s">
        <v>124</v>
      </c>
      <c r="C302" s="157" t="s">
        <v>126</v>
      </c>
      <c r="D302" s="157" t="s">
        <v>575</v>
      </c>
      <c r="E302" s="157" t="s">
        <v>786</v>
      </c>
      <c r="F302" s="157" t="s">
        <v>577</v>
      </c>
      <c r="G302" s="80"/>
    </row>
    <row r="303" spans="1:7" ht="120" x14ac:dyDescent="0.25">
      <c r="A303" s="157" t="s">
        <v>1597</v>
      </c>
      <c r="B303" s="157" t="s">
        <v>124</v>
      </c>
      <c r="C303" s="157" t="s">
        <v>126</v>
      </c>
      <c r="D303" s="157" t="s">
        <v>355</v>
      </c>
      <c r="E303" s="157" t="s">
        <v>787</v>
      </c>
      <c r="F303" s="157" t="s">
        <v>788</v>
      </c>
      <c r="G303" s="80"/>
    </row>
    <row r="304" spans="1:7" ht="30" x14ac:dyDescent="0.25">
      <c r="A304" s="157" t="s">
        <v>1598</v>
      </c>
      <c r="B304" s="157" t="s">
        <v>124</v>
      </c>
      <c r="C304" s="157" t="s">
        <v>126</v>
      </c>
      <c r="D304" s="157" t="s">
        <v>362</v>
      </c>
      <c r="E304" s="157" t="s">
        <v>789</v>
      </c>
      <c r="F304" s="157" t="s">
        <v>364</v>
      </c>
      <c r="G304" s="80"/>
    </row>
    <row r="305" spans="1:7" ht="30" x14ac:dyDescent="0.25">
      <c r="A305" s="157" t="s">
        <v>1599</v>
      </c>
      <c r="B305" s="157" t="s">
        <v>124</v>
      </c>
      <c r="C305" s="157" t="s">
        <v>126</v>
      </c>
      <c r="D305" s="157" t="s">
        <v>366</v>
      </c>
      <c r="E305" s="157" t="s">
        <v>790</v>
      </c>
      <c r="F305" s="157" t="s">
        <v>368</v>
      </c>
      <c r="G305" s="80"/>
    </row>
    <row r="306" spans="1:7" ht="30" x14ac:dyDescent="0.25">
      <c r="A306" s="157" t="s">
        <v>1600</v>
      </c>
      <c r="B306" s="157" t="s">
        <v>124</v>
      </c>
      <c r="C306" s="157" t="s">
        <v>126</v>
      </c>
      <c r="D306" s="157" t="s">
        <v>366</v>
      </c>
      <c r="E306" s="157" t="s">
        <v>791</v>
      </c>
      <c r="F306" s="157" t="s">
        <v>368</v>
      </c>
      <c r="G306" s="80"/>
    </row>
    <row r="307" spans="1:7" ht="60" x14ac:dyDescent="0.25">
      <c r="A307" s="157" t="s">
        <v>1601</v>
      </c>
      <c r="B307" s="157" t="s">
        <v>124</v>
      </c>
      <c r="C307" s="157" t="s">
        <v>126</v>
      </c>
      <c r="D307" s="157" t="s">
        <v>370</v>
      </c>
      <c r="E307" s="157" t="s">
        <v>792</v>
      </c>
      <c r="F307" s="157" t="s">
        <v>372</v>
      </c>
      <c r="G307" s="80"/>
    </row>
    <row r="308" spans="1:7" ht="30" x14ac:dyDescent="0.25">
      <c r="A308" s="157" t="s">
        <v>1602</v>
      </c>
      <c r="B308" s="157" t="s">
        <v>124</v>
      </c>
      <c r="C308" s="157" t="s">
        <v>126</v>
      </c>
      <c r="D308" s="157" t="s">
        <v>374</v>
      </c>
      <c r="E308" s="157" t="s">
        <v>793</v>
      </c>
      <c r="F308" s="157" t="s">
        <v>376</v>
      </c>
      <c r="G308" s="80"/>
    </row>
    <row r="309" spans="1:7" ht="45" x14ac:dyDescent="0.25">
      <c r="A309" s="157" t="s">
        <v>1603</v>
      </c>
      <c r="B309" s="157" t="s">
        <v>124</v>
      </c>
      <c r="C309" s="157" t="s">
        <v>126</v>
      </c>
      <c r="D309" s="157" t="s">
        <v>377</v>
      </c>
      <c r="E309" s="157" t="s">
        <v>794</v>
      </c>
      <c r="F309" s="157" t="s">
        <v>379</v>
      </c>
      <c r="G309" s="80"/>
    </row>
    <row r="310" spans="1:7" ht="45" x14ac:dyDescent="0.25">
      <c r="A310" s="157" t="s">
        <v>1604</v>
      </c>
      <c r="B310" s="157" t="s">
        <v>124</v>
      </c>
      <c r="C310" s="157" t="s">
        <v>126</v>
      </c>
      <c r="D310" s="157" t="s">
        <v>381</v>
      </c>
      <c r="E310" s="157" t="s">
        <v>795</v>
      </c>
      <c r="F310" s="157" t="s">
        <v>383</v>
      </c>
      <c r="G310" s="80"/>
    </row>
    <row r="311" spans="1:7" ht="30" x14ac:dyDescent="0.25">
      <c r="A311" s="157" t="s">
        <v>1605</v>
      </c>
      <c r="B311" s="157" t="s">
        <v>124</v>
      </c>
      <c r="C311" s="157" t="s">
        <v>126</v>
      </c>
      <c r="D311" s="157" t="s">
        <v>385</v>
      </c>
      <c r="E311" s="157" t="s">
        <v>796</v>
      </c>
      <c r="F311" s="157" t="s">
        <v>387</v>
      </c>
      <c r="G311" s="80"/>
    </row>
    <row r="312" spans="1:7" ht="45" x14ac:dyDescent="0.25">
      <c r="A312" s="157" t="s">
        <v>1606</v>
      </c>
      <c r="B312" s="157" t="s">
        <v>124</v>
      </c>
      <c r="C312" s="157" t="s">
        <v>126</v>
      </c>
      <c r="D312" s="157" t="s">
        <v>388</v>
      </c>
      <c r="E312" s="157" t="s">
        <v>797</v>
      </c>
      <c r="F312" s="157" t="s">
        <v>390</v>
      </c>
      <c r="G312" s="80"/>
    </row>
    <row r="313" spans="1:7" ht="30" x14ac:dyDescent="0.25">
      <c r="A313" s="157" t="s">
        <v>1607</v>
      </c>
      <c r="B313" s="157" t="s">
        <v>124</v>
      </c>
      <c r="C313" s="157" t="s">
        <v>126</v>
      </c>
      <c r="D313" s="157" t="s">
        <v>392</v>
      </c>
      <c r="E313" s="157" t="s">
        <v>798</v>
      </c>
      <c r="F313" s="157" t="s">
        <v>799</v>
      </c>
      <c r="G313" s="80"/>
    </row>
    <row r="314" spans="1:7" ht="45" x14ac:dyDescent="0.25">
      <c r="A314" s="157" t="s">
        <v>1608</v>
      </c>
      <c r="B314" s="157" t="s">
        <v>124</v>
      </c>
      <c r="C314" s="157" t="s">
        <v>126</v>
      </c>
      <c r="D314" s="157" t="s">
        <v>597</v>
      </c>
      <c r="E314" s="157" t="s">
        <v>800</v>
      </c>
      <c r="F314" s="157"/>
      <c r="G314" s="80"/>
    </row>
    <row r="315" spans="1:7" ht="45" x14ac:dyDescent="0.25">
      <c r="A315" s="157" t="s">
        <v>1609</v>
      </c>
      <c r="B315" s="157" t="s">
        <v>124</v>
      </c>
      <c r="C315" s="157" t="s">
        <v>126</v>
      </c>
      <c r="D315" s="157" t="s">
        <v>600</v>
      </c>
      <c r="E315" s="157" t="s">
        <v>801</v>
      </c>
      <c r="F315" s="157"/>
      <c r="G315" s="80"/>
    </row>
    <row r="316" spans="1:7" x14ac:dyDescent="0.25">
      <c r="A316" s="157" t="s">
        <v>1610</v>
      </c>
      <c r="B316" s="157" t="s">
        <v>124</v>
      </c>
      <c r="C316" s="157" t="s">
        <v>126</v>
      </c>
      <c r="D316" s="157" t="s">
        <v>600</v>
      </c>
      <c r="E316" s="157" t="s">
        <v>802</v>
      </c>
      <c r="F316" s="157"/>
      <c r="G316" s="80"/>
    </row>
    <row r="317" spans="1:7" ht="30" x14ac:dyDescent="0.25">
      <c r="A317" s="157" t="s">
        <v>1611</v>
      </c>
      <c r="B317" s="157" t="s">
        <v>124</v>
      </c>
      <c r="C317" s="157" t="s">
        <v>126</v>
      </c>
      <c r="D317" s="157" t="s">
        <v>602</v>
      </c>
      <c r="E317" s="157" t="s">
        <v>803</v>
      </c>
      <c r="F317" s="157"/>
      <c r="G317" s="80"/>
    </row>
    <row r="318" spans="1:7" ht="360" x14ac:dyDescent="0.25">
      <c r="A318" s="157" t="s">
        <v>1612</v>
      </c>
      <c r="B318" s="157" t="s">
        <v>124</v>
      </c>
      <c r="C318" s="157" t="s">
        <v>139</v>
      </c>
      <c r="D318" s="157" t="s">
        <v>804</v>
      </c>
      <c r="E318" s="157" t="s">
        <v>805</v>
      </c>
      <c r="F318" s="157" t="s">
        <v>806</v>
      </c>
      <c r="G318" s="80"/>
    </row>
    <row r="319" spans="1:7" ht="360" x14ac:dyDescent="0.25">
      <c r="A319" s="157" t="s">
        <v>1613</v>
      </c>
      <c r="B319" s="157" t="s">
        <v>124</v>
      </c>
      <c r="C319" s="157" t="s">
        <v>139</v>
      </c>
      <c r="D319" s="157" t="s">
        <v>804</v>
      </c>
      <c r="E319" s="157" t="s">
        <v>807</v>
      </c>
      <c r="F319" s="157" t="s">
        <v>808</v>
      </c>
      <c r="G319" s="80"/>
    </row>
    <row r="320" spans="1:7" ht="360" x14ac:dyDescent="0.25">
      <c r="A320" s="157" t="s">
        <v>1614</v>
      </c>
      <c r="B320" s="157" t="s">
        <v>124</v>
      </c>
      <c r="C320" s="157" t="s">
        <v>139</v>
      </c>
      <c r="D320" s="157" t="s">
        <v>804</v>
      </c>
      <c r="E320" s="157" t="s">
        <v>809</v>
      </c>
      <c r="F320" s="157" t="s">
        <v>808</v>
      </c>
      <c r="G320" s="80"/>
    </row>
    <row r="321" spans="1:7" ht="360" x14ac:dyDescent="0.25">
      <c r="A321" s="157" t="s">
        <v>1615</v>
      </c>
      <c r="B321" s="157" t="s">
        <v>124</v>
      </c>
      <c r="C321" s="157" t="s">
        <v>139</v>
      </c>
      <c r="D321" s="157" t="s">
        <v>804</v>
      </c>
      <c r="E321" s="157" t="s">
        <v>810</v>
      </c>
      <c r="F321" s="157" t="s">
        <v>808</v>
      </c>
      <c r="G321" s="80"/>
    </row>
    <row r="322" spans="1:7" ht="60" x14ac:dyDescent="0.25">
      <c r="A322" s="157" t="s">
        <v>1616</v>
      </c>
      <c r="B322" s="157" t="s">
        <v>124</v>
      </c>
      <c r="C322" s="157" t="s">
        <v>139</v>
      </c>
      <c r="D322" s="157" t="s">
        <v>604</v>
      </c>
      <c r="E322" s="157" t="s">
        <v>811</v>
      </c>
      <c r="F322" s="157" t="s">
        <v>606</v>
      </c>
      <c r="G322" s="80"/>
    </row>
    <row r="323" spans="1:7" ht="60" x14ac:dyDescent="0.25">
      <c r="A323" s="157" t="s">
        <v>1617</v>
      </c>
      <c r="B323" s="157" t="s">
        <v>124</v>
      </c>
      <c r="C323" s="157" t="s">
        <v>139</v>
      </c>
      <c r="D323" s="157" t="s">
        <v>604</v>
      </c>
      <c r="E323" s="157" t="s">
        <v>812</v>
      </c>
      <c r="F323" s="157" t="s">
        <v>606</v>
      </c>
      <c r="G323" s="80"/>
    </row>
    <row r="324" spans="1:7" ht="75" x14ac:dyDescent="0.25">
      <c r="A324" s="157" t="s">
        <v>1618</v>
      </c>
      <c r="B324" s="157" t="s">
        <v>124</v>
      </c>
      <c r="C324" s="157" t="s">
        <v>139</v>
      </c>
      <c r="D324" s="157" t="s">
        <v>813</v>
      </c>
      <c r="E324" s="157" t="s">
        <v>814</v>
      </c>
      <c r="F324" s="157" t="s">
        <v>815</v>
      </c>
      <c r="G324" s="80"/>
    </row>
    <row r="325" spans="1:7" ht="75" x14ac:dyDescent="0.25">
      <c r="A325" s="157" t="s">
        <v>1619</v>
      </c>
      <c r="B325" s="157" t="s">
        <v>124</v>
      </c>
      <c r="C325" s="157" t="s">
        <v>139</v>
      </c>
      <c r="D325" s="157" t="s">
        <v>813</v>
      </c>
      <c r="E325" s="157" t="s">
        <v>816</v>
      </c>
      <c r="F325" s="157" t="s">
        <v>815</v>
      </c>
      <c r="G325" s="80"/>
    </row>
    <row r="326" spans="1:7" ht="75" x14ac:dyDescent="0.25">
      <c r="A326" s="157" t="s">
        <v>1620</v>
      </c>
      <c r="B326" s="157" t="s">
        <v>124</v>
      </c>
      <c r="C326" s="157" t="s">
        <v>139</v>
      </c>
      <c r="D326" s="157" t="s">
        <v>813</v>
      </c>
      <c r="E326" s="157" t="s">
        <v>817</v>
      </c>
      <c r="F326" s="157" t="s">
        <v>815</v>
      </c>
      <c r="G326" s="80"/>
    </row>
    <row r="327" spans="1:7" ht="30" x14ac:dyDescent="0.25">
      <c r="A327" s="157" t="s">
        <v>1621</v>
      </c>
      <c r="B327" s="157" t="s">
        <v>124</v>
      </c>
      <c r="C327" s="157" t="s">
        <v>139</v>
      </c>
      <c r="D327" s="157" t="s">
        <v>397</v>
      </c>
      <c r="E327" s="157" t="s">
        <v>818</v>
      </c>
      <c r="F327" s="157" t="s">
        <v>399</v>
      </c>
      <c r="G327" s="80"/>
    </row>
    <row r="328" spans="1:7" ht="30" x14ac:dyDescent="0.25">
      <c r="A328" s="157" t="s">
        <v>1622</v>
      </c>
      <c r="B328" s="157" t="s">
        <v>124</v>
      </c>
      <c r="C328" s="157" t="s">
        <v>139</v>
      </c>
      <c r="D328" s="157" t="s">
        <v>397</v>
      </c>
      <c r="E328" s="157" t="s">
        <v>819</v>
      </c>
      <c r="F328" s="157" t="s">
        <v>399</v>
      </c>
      <c r="G328" s="80"/>
    </row>
    <row r="329" spans="1:7" ht="45" x14ac:dyDescent="0.25">
      <c r="A329" s="157" t="s">
        <v>1623</v>
      </c>
      <c r="B329" s="157" t="s">
        <v>124</v>
      </c>
      <c r="C329" s="157" t="s">
        <v>139</v>
      </c>
      <c r="D329" s="157" t="s">
        <v>820</v>
      </c>
      <c r="E329" s="157" t="s">
        <v>821</v>
      </c>
      <c r="F329" s="157" t="s">
        <v>822</v>
      </c>
      <c r="G329" s="80"/>
    </row>
    <row r="330" spans="1:7" ht="30" x14ac:dyDescent="0.25">
      <c r="A330" s="157" t="s">
        <v>1624</v>
      </c>
      <c r="B330" s="157" t="s">
        <v>124</v>
      </c>
      <c r="C330" s="157" t="s">
        <v>139</v>
      </c>
      <c r="D330" s="157" t="s">
        <v>611</v>
      </c>
      <c r="E330" s="157" t="s">
        <v>823</v>
      </c>
      <c r="F330" s="157" t="s">
        <v>613</v>
      </c>
      <c r="G330" s="80"/>
    </row>
    <row r="331" spans="1:7" ht="60" x14ac:dyDescent="0.25">
      <c r="A331" s="157" t="s">
        <v>1625</v>
      </c>
      <c r="B331" s="157" t="s">
        <v>124</v>
      </c>
      <c r="C331" s="157" t="s">
        <v>139</v>
      </c>
      <c r="D331" s="157" t="s">
        <v>400</v>
      </c>
      <c r="E331" s="157" t="s">
        <v>824</v>
      </c>
      <c r="F331" s="157" t="s">
        <v>402</v>
      </c>
      <c r="G331" s="80"/>
    </row>
    <row r="332" spans="1:7" ht="210" x14ac:dyDescent="0.25">
      <c r="A332" s="157" t="s">
        <v>1626</v>
      </c>
      <c r="B332" s="157" t="s">
        <v>124</v>
      </c>
      <c r="C332" s="157" t="s">
        <v>139</v>
      </c>
      <c r="D332" s="157" t="s">
        <v>614</v>
      </c>
      <c r="E332" s="157" t="s">
        <v>825</v>
      </c>
      <c r="F332" s="157" t="s">
        <v>616</v>
      </c>
      <c r="G332" s="80"/>
    </row>
    <row r="333" spans="1:7" ht="210" x14ac:dyDescent="0.25">
      <c r="A333" s="157" t="s">
        <v>1627</v>
      </c>
      <c r="B333" s="157" t="s">
        <v>124</v>
      </c>
      <c r="C333" s="157" t="s">
        <v>139</v>
      </c>
      <c r="D333" s="157" t="s">
        <v>614</v>
      </c>
      <c r="E333" s="157" t="s">
        <v>826</v>
      </c>
      <c r="F333" s="157" t="s">
        <v>616</v>
      </c>
      <c r="G333" s="80"/>
    </row>
    <row r="334" spans="1:7" ht="210" x14ac:dyDescent="0.25">
      <c r="A334" s="157" t="s">
        <v>1628</v>
      </c>
      <c r="B334" s="157" t="s">
        <v>124</v>
      </c>
      <c r="C334" s="157" t="s">
        <v>139</v>
      </c>
      <c r="D334" s="157" t="s">
        <v>614</v>
      </c>
      <c r="E334" s="157" t="s">
        <v>827</v>
      </c>
      <c r="F334" s="157" t="s">
        <v>616</v>
      </c>
      <c r="G334" s="80"/>
    </row>
    <row r="335" spans="1:7" ht="210" x14ac:dyDescent="0.25">
      <c r="A335" s="157" t="s">
        <v>1629</v>
      </c>
      <c r="B335" s="157" t="s">
        <v>124</v>
      </c>
      <c r="C335" s="157" t="s">
        <v>139</v>
      </c>
      <c r="D335" s="157" t="s">
        <v>614</v>
      </c>
      <c r="E335" s="157" t="s">
        <v>828</v>
      </c>
      <c r="F335" s="157" t="s">
        <v>616</v>
      </c>
      <c r="G335" s="80"/>
    </row>
    <row r="336" spans="1:7" ht="210" x14ac:dyDescent="0.25">
      <c r="A336" s="157" t="s">
        <v>1630</v>
      </c>
      <c r="B336" s="157" t="s">
        <v>124</v>
      </c>
      <c r="C336" s="157" t="s">
        <v>139</v>
      </c>
      <c r="D336" s="157" t="s">
        <v>614</v>
      </c>
      <c r="E336" s="157" t="s">
        <v>829</v>
      </c>
      <c r="F336" s="157" t="s">
        <v>616</v>
      </c>
      <c r="G336" s="80"/>
    </row>
    <row r="337" spans="1:7" ht="210" x14ac:dyDescent="0.25">
      <c r="A337" s="157" t="s">
        <v>1631</v>
      </c>
      <c r="B337" s="157" t="s">
        <v>124</v>
      </c>
      <c r="C337" s="157" t="s">
        <v>139</v>
      </c>
      <c r="D337" s="157" t="s">
        <v>614</v>
      </c>
      <c r="E337" s="157" t="s">
        <v>830</v>
      </c>
      <c r="F337" s="157" t="s">
        <v>616</v>
      </c>
      <c r="G337" s="80"/>
    </row>
    <row r="338" spans="1:7" ht="210" x14ac:dyDescent="0.25">
      <c r="A338" s="157" t="s">
        <v>1632</v>
      </c>
      <c r="B338" s="157" t="s">
        <v>124</v>
      </c>
      <c r="C338" s="157" t="s">
        <v>139</v>
      </c>
      <c r="D338" s="157" t="s">
        <v>614</v>
      </c>
      <c r="E338" s="157" t="s">
        <v>831</v>
      </c>
      <c r="F338" s="157" t="s">
        <v>616</v>
      </c>
      <c r="G338" s="80"/>
    </row>
    <row r="339" spans="1:7" ht="195" x14ac:dyDescent="0.25">
      <c r="A339" s="157" t="s">
        <v>1633</v>
      </c>
      <c r="B339" s="157" t="s">
        <v>124</v>
      </c>
      <c r="C339" s="157" t="s">
        <v>139</v>
      </c>
      <c r="D339" s="157" t="s">
        <v>614</v>
      </c>
      <c r="E339" s="157" t="s">
        <v>832</v>
      </c>
      <c r="F339" s="157" t="s">
        <v>833</v>
      </c>
      <c r="G339" s="80"/>
    </row>
    <row r="340" spans="1:7" ht="60" x14ac:dyDescent="0.25">
      <c r="A340" s="157" t="s">
        <v>1634</v>
      </c>
      <c r="B340" s="157" t="s">
        <v>124</v>
      </c>
      <c r="C340" s="157" t="s">
        <v>139</v>
      </c>
      <c r="D340" s="157" t="s">
        <v>617</v>
      </c>
      <c r="E340" s="157" t="s">
        <v>834</v>
      </c>
      <c r="F340" s="157" t="s">
        <v>618</v>
      </c>
      <c r="G340" s="80"/>
    </row>
    <row r="341" spans="1:7" ht="30" x14ac:dyDescent="0.25">
      <c r="A341" s="157" t="s">
        <v>1635</v>
      </c>
      <c r="B341" s="157" t="s">
        <v>124</v>
      </c>
      <c r="C341" s="157" t="s">
        <v>139</v>
      </c>
      <c r="D341" s="157" t="s">
        <v>617</v>
      </c>
      <c r="E341" s="157" t="s">
        <v>835</v>
      </c>
      <c r="F341" s="157" t="s">
        <v>618</v>
      </c>
      <c r="G341" s="80"/>
    </row>
    <row r="342" spans="1:7" ht="30" x14ac:dyDescent="0.25">
      <c r="A342" s="157" t="s">
        <v>1636</v>
      </c>
      <c r="B342" s="157" t="s">
        <v>124</v>
      </c>
      <c r="C342" s="157" t="s">
        <v>139</v>
      </c>
      <c r="D342" s="157" t="s">
        <v>403</v>
      </c>
      <c r="E342" s="157" t="s">
        <v>836</v>
      </c>
      <c r="F342" s="157" t="s">
        <v>405</v>
      </c>
      <c r="G342" s="80"/>
    </row>
    <row r="343" spans="1:7" ht="30" x14ac:dyDescent="0.25">
      <c r="A343" s="157" t="s">
        <v>1637</v>
      </c>
      <c r="B343" s="157" t="s">
        <v>124</v>
      </c>
      <c r="C343" s="157" t="s">
        <v>139</v>
      </c>
      <c r="D343" s="157" t="s">
        <v>403</v>
      </c>
      <c r="E343" s="157" t="s">
        <v>837</v>
      </c>
      <c r="F343" s="157" t="s">
        <v>405</v>
      </c>
      <c r="G343" s="80"/>
    </row>
    <row r="344" spans="1:7" ht="30" x14ac:dyDescent="0.25">
      <c r="A344" s="157" t="s">
        <v>1638</v>
      </c>
      <c r="B344" s="157" t="s">
        <v>124</v>
      </c>
      <c r="C344" s="157" t="s">
        <v>139</v>
      </c>
      <c r="D344" s="157" t="s">
        <v>403</v>
      </c>
      <c r="E344" s="157" t="s">
        <v>838</v>
      </c>
      <c r="F344" s="157" t="s">
        <v>405</v>
      </c>
      <c r="G344" s="80"/>
    </row>
    <row r="345" spans="1:7" ht="30" x14ac:dyDescent="0.25">
      <c r="A345" s="157" t="s">
        <v>1639</v>
      </c>
      <c r="B345" s="157" t="s">
        <v>124</v>
      </c>
      <c r="C345" s="157" t="s">
        <v>139</v>
      </c>
      <c r="D345" s="157" t="s">
        <v>140</v>
      </c>
      <c r="E345" s="157" t="s">
        <v>839</v>
      </c>
      <c r="F345" s="157" t="s">
        <v>141</v>
      </c>
      <c r="G345" s="80"/>
    </row>
    <row r="346" spans="1:7" ht="45" x14ac:dyDescent="0.25">
      <c r="A346" s="157" t="s">
        <v>1640</v>
      </c>
      <c r="B346" s="157" t="s">
        <v>124</v>
      </c>
      <c r="C346" s="157" t="s">
        <v>139</v>
      </c>
      <c r="D346" s="157" t="s">
        <v>143</v>
      </c>
      <c r="E346" s="157" t="s">
        <v>840</v>
      </c>
      <c r="F346" s="157" t="s">
        <v>144</v>
      </c>
      <c r="G346" s="80"/>
    </row>
    <row r="347" spans="1:7" ht="60" x14ac:dyDescent="0.25">
      <c r="A347" s="157" t="s">
        <v>1641</v>
      </c>
      <c r="B347" s="157" t="s">
        <v>124</v>
      </c>
      <c r="C347" s="157" t="s">
        <v>139</v>
      </c>
      <c r="D347" s="157" t="s">
        <v>622</v>
      </c>
      <c r="E347" s="157" t="s">
        <v>841</v>
      </c>
      <c r="F347" s="157" t="s">
        <v>624</v>
      </c>
      <c r="G347" s="80"/>
    </row>
    <row r="348" spans="1:7" ht="60" x14ac:dyDescent="0.25">
      <c r="A348" s="157" t="s">
        <v>1642</v>
      </c>
      <c r="B348" s="157" t="s">
        <v>124</v>
      </c>
      <c r="C348" s="157" t="s">
        <v>139</v>
      </c>
      <c r="D348" s="157" t="s">
        <v>622</v>
      </c>
      <c r="E348" s="157" t="s">
        <v>842</v>
      </c>
      <c r="F348" s="157" t="s">
        <v>624</v>
      </c>
      <c r="G348" s="80"/>
    </row>
    <row r="349" spans="1:7" ht="60" x14ac:dyDescent="0.25">
      <c r="A349" s="157" t="s">
        <v>1643</v>
      </c>
      <c r="B349" s="157" t="s">
        <v>124</v>
      </c>
      <c r="C349" s="157" t="s">
        <v>139</v>
      </c>
      <c r="D349" s="157" t="s">
        <v>626</v>
      </c>
      <c r="E349" s="157" t="s">
        <v>843</v>
      </c>
      <c r="F349" s="157" t="s">
        <v>628</v>
      </c>
      <c r="G349" s="80"/>
    </row>
    <row r="350" spans="1:7" ht="60" x14ac:dyDescent="0.25">
      <c r="A350" s="157" t="s">
        <v>1644</v>
      </c>
      <c r="B350" s="157" t="s">
        <v>124</v>
      </c>
      <c r="C350" s="157" t="s">
        <v>139</v>
      </c>
      <c r="D350" s="157" t="s">
        <v>626</v>
      </c>
      <c r="E350" s="157" t="s">
        <v>844</v>
      </c>
      <c r="F350" s="157" t="s">
        <v>628</v>
      </c>
      <c r="G350" s="80"/>
    </row>
    <row r="351" spans="1:7" ht="60" x14ac:dyDescent="0.25">
      <c r="A351" s="157" t="s">
        <v>1645</v>
      </c>
      <c r="B351" s="157" t="s">
        <v>124</v>
      </c>
      <c r="C351" s="157" t="s">
        <v>139</v>
      </c>
      <c r="D351" s="157" t="s">
        <v>146</v>
      </c>
      <c r="E351" s="157" t="s">
        <v>845</v>
      </c>
      <c r="F351" s="157" t="s">
        <v>147</v>
      </c>
      <c r="G351" s="80"/>
    </row>
    <row r="352" spans="1:7" ht="60" x14ac:dyDescent="0.25">
      <c r="A352" s="157" t="s">
        <v>1646</v>
      </c>
      <c r="B352" s="157" t="s">
        <v>124</v>
      </c>
      <c r="C352" s="157" t="s">
        <v>139</v>
      </c>
      <c r="D352" s="157" t="s">
        <v>146</v>
      </c>
      <c r="E352" s="157" t="s">
        <v>846</v>
      </c>
      <c r="F352" s="157" t="s">
        <v>147</v>
      </c>
      <c r="G352" s="80"/>
    </row>
    <row r="353" spans="1:7" ht="30" x14ac:dyDescent="0.25">
      <c r="A353" s="157" t="s">
        <v>1647</v>
      </c>
      <c r="B353" s="157" t="s">
        <v>124</v>
      </c>
      <c r="C353" s="157" t="s">
        <v>139</v>
      </c>
      <c r="D353" s="157" t="s">
        <v>409</v>
      </c>
      <c r="E353" s="157" t="s">
        <v>847</v>
      </c>
      <c r="F353" s="157" t="s">
        <v>411</v>
      </c>
      <c r="G353" s="80"/>
    </row>
    <row r="354" spans="1:7" ht="30" x14ac:dyDescent="0.25">
      <c r="A354" s="157" t="s">
        <v>1648</v>
      </c>
      <c r="B354" s="157" t="s">
        <v>124</v>
      </c>
      <c r="C354" s="157" t="s">
        <v>139</v>
      </c>
      <c r="D354" s="157" t="s">
        <v>633</v>
      </c>
      <c r="E354" s="157" t="s">
        <v>848</v>
      </c>
      <c r="F354" s="157" t="s">
        <v>635</v>
      </c>
      <c r="G354" s="80"/>
    </row>
    <row r="355" spans="1:7" ht="45" x14ac:dyDescent="0.25">
      <c r="A355" s="157" t="s">
        <v>1649</v>
      </c>
      <c r="B355" s="157" t="s">
        <v>124</v>
      </c>
      <c r="C355" s="157" t="s">
        <v>139</v>
      </c>
      <c r="D355" s="157" t="s">
        <v>636</v>
      </c>
      <c r="E355" s="157" t="s">
        <v>2345</v>
      </c>
      <c r="F355" s="157" t="s">
        <v>637</v>
      </c>
      <c r="G355" s="80"/>
    </row>
    <row r="356" spans="1:7" ht="30" x14ac:dyDescent="0.25">
      <c r="A356" s="157" t="s">
        <v>1650</v>
      </c>
      <c r="B356" s="157" t="s">
        <v>124</v>
      </c>
      <c r="C356" s="157" t="s">
        <v>139</v>
      </c>
      <c r="D356" s="157" t="s">
        <v>412</v>
      </c>
      <c r="E356" s="157" t="s">
        <v>849</v>
      </c>
      <c r="F356" s="157" t="s">
        <v>414</v>
      </c>
      <c r="G356" s="80"/>
    </row>
    <row r="357" spans="1:7" ht="30" x14ac:dyDescent="0.25">
      <c r="A357" s="157" t="s">
        <v>1651</v>
      </c>
      <c r="B357" s="157" t="s">
        <v>124</v>
      </c>
      <c r="C357" s="157" t="s">
        <v>139</v>
      </c>
      <c r="D357" s="157" t="s">
        <v>412</v>
      </c>
      <c r="E357" s="157" t="s">
        <v>850</v>
      </c>
      <c r="F357" s="157" t="s">
        <v>414</v>
      </c>
      <c r="G357" s="80"/>
    </row>
    <row r="358" spans="1:7" ht="45" x14ac:dyDescent="0.25">
      <c r="A358" s="157" t="s">
        <v>1652</v>
      </c>
      <c r="B358" s="157" t="s">
        <v>124</v>
      </c>
      <c r="C358" s="157" t="s">
        <v>139</v>
      </c>
      <c r="D358" s="157" t="s">
        <v>412</v>
      </c>
      <c r="E358" s="157" t="s">
        <v>851</v>
      </c>
      <c r="F358" s="157" t="s">
        <v>414</v>
      </c>
      <c r="G358" s="80"/>
    </row>
    <row r="359" spans="1:7" ht="30" x14ac:dyDescent="0.25">
      <c r="A359" s="157" t="s">
        <v>1653</v>
      </c>
      <c r="B359" s="157" t="s">
        <v>124</v>
      </c>
      <c r="C359" s="157" t="s">
        <v>139</v>
      </c>
      <c r="D359" s="157" t="s">
        <v>412</v>
      </c>
      <c r="E359" s="157" t="s">
        <v>852</v>
      </c>
      <c r="F359" s="157" t="s">
        <v>414</v>
      </c>
      <c r="G359" s="80"/>
    </row>
    <row r="360" spans="1:7" ht="30" x14ac:dyDescent="0.25">
      <c r="A360" s="157" t="s">
        <v>1654</v>
      </c>
      <c r="B360" s="157" t="s">
        <v>124</v>
      </c>
      <c r="C360" s="157" t="s">
        <v>139</v>
      </c>
      <c r="D360" s="157" t="s">
        <v>639</v>
      </c>
      <c r="E360" s="157" t="s">
        <v>853</v>
      </c>
      <c r="F360" s="157" t="s">
        <v>641</v>
      </c>
      <c r="G360" s="80"/>
    </row>
    <row r="361" spans="1:7" ht="30" x14ac:dyDescent="0.25">
      <c r="A361" s="157" t="s">
        <v>1655</v>
      </c>
      <c r="B361" s="157" t="s">
        <v>124</v>
      </c>
      <c r="C361" s="157" t="s">
        <v>139</v>
      </c>
      <c r="D361" s="157" t="s">
        <v>639</v>
      </c>
      <c r="E361" s="157" t="s">
        <v>854</v>
      </c>
      <c r="F361" s="157" t="s">
        <v>641</v>
      </c>
      <c r="G361" s="80"/>
    </row>
    <row r="362" spans="1:7" ht="45" x14ac:dyDescent="0.25">
      <c r="A362" s="157" t="s">
        <v>1656</v>
      </c>
      <c r="B362" s="157" t="s">
        <v>124</v>
      </c>
      <c r="C362" s="157" t="s">
        <v>139</v>
      </c>
      <c r="D362" s="157" t="s">
        <v>855</v>
      </c>
      <c r="E362" s="157" t="s">
        <v>856</v>
      </c>
      <c r="F362" s="157" t="s">
        <v>857</v>
      </c>
      <c r="G362" s="80"/>
    </row>
    <row r="363" spans="1:7" ht="30" x14ac:dyDescent="0.25">
      <c r="A363" s="157" t="s">
        <v>1657</v>
      </c>
      <c r="B363" s="157" t="s">
        <v>124</v>
      </c>
      <c r="C363" s="157" t="s">
        <v>139</v>
      </c>
      <c r="D363" s="157" t="s">
        <v>421</v>
      </c>
      <c r="E363" s="157" t="s">
        <v>858</v>
      </c>
      <c r="F363" s="157" t="s">
        <v>423</v>
      </c>
      <c r="G363" s="80"/>
    </row>
    <row r="364" spans="1:7" ht="45" x14ac:dyDescent="0.25">
      <c r="A364" s="157" t="s">
        <v>1658</v>
      </c>
      <c r="B364" s="157" t="s">
        <v>124</v>
      </c>
      <c r="C364" s="157" t="s">
        <v>139</v>
      </c>
      <c r="D364" s="157" t="s">
        <v>421</v>
      </c>
      <c r="E364" s="157" t="s">
        <v>859</v>
      </c>
      <c r="F364" s="157" t="s">
        <v>423</v>
      </c>
      <c r="G364" s="80"/>
    </row>
    <row r="365" spans="1:7" ht="30" x14ac:dyDescent="0.25">
      <c r="A365" s="157" t="s">
        <v>1659</v>
      </c>
      <c r="B365" s="157" t="s">
        <v>124</v>
      </c>
      <c r="C365" s="157" t="s">
        <v>139</v>
      </c>
      <c r="D365" s="157" t="s">
        <v>427</v>
      </c>
      <c r="E365" s="157" t="s">
        <v>860</v>
      </c>
      <c r="F365" s="157" t="s">
        <v>429</v>
      </c>
      <c r="G365" s="80"/>
    </row>
    <row r="366" spans="1:7" ht="30" x14ac:dyDescent="0.25">
      <c r="A366" s="157" t="s">
        <v>1660</v>
      </c>
      <c r="B366" s="157" t="s">
        <v>124</v>
      </c>
      <c r="C366" s="157" t="s">
        <v>139</v>
      </c>
      <c r="D366" s="157" t="s">
        <v>861</v>
      </c>
      <c r="E366" s="157" t="s">
        <v>862</v>
      </c>
      <c r="F366" s="157" t="s">
        <v>648</v>
      </c>
      <c r="G366" s="80"/>
    </row>
    <row r="367" spans="1:7" ht="45" x14ac:dyDescent="0.25">
      <c r="A367" s="157" t="s">
        <v>1661</v>
      </c>
      <c r="B367" s="157" t="s">
        <v>124</v>
      </c>
      <c r="C367" s="157" t="s">
        <v>139</v>
      </c>
      <c r="D367" s="157" t="s">
        <v>649</v>
      </c>
      <c r="E367" s="157" t="s">
        <v>863</v>
      </c>
      <c r="F367" s="157" t="s">
        <v>651</v>
      </c>
      <c r="G367" s="80"/>
    </row>
    <row r="368" spans="1:7" ht="30" x14ac:dyDescent="0.25">
      <c r="A368" s="157" t="s">
        <v>1662</v>
      </c>
      <c r="B368" s="157" t="s">
        <v>124</v>
      </c>
      <c r="C368" s="157" t="s">
        <v>139</v>
      </c>
      <c r="D368" s="157" t="s">
        <v>864</v>
      </c>
      <c r="E368" s="157" t="s">
        <v>865</v>
      </c>
      <c r="F368" s="157" t="s">
        <v>866</v>
      </c>
      <c r="G368" s="80"/>
    </row>
    <row r="369" spans="1:7" ht="30" x14ac:dyDescent="0.25">
      <c r="A369" s="157" t="s">
        <v>1663</v>
      </c>
      <c r="B369" s="157" t="s">
        <v>124</v>
      </c>
      <c r="C369" s="157" t="s">
        <v>139</v>
      </c>
      <c r="D369" s="157" t="s">
        <v>864</v>
      </c>
      <c r="E369" s="157" t="s">
        <v>867</v>
      </c>
      <c r="F369" s="157" t="s">
        <v>866</v>
      </c>
      <c r="G369" s="80"/>
    </row>
    <row r="370" spans="1:7" ht="30" x14ac:dyDescent="0.25">
      <c r="A370" s="157" t="s">
        <v>1664</v>
      </c>
      <c r="B370" s="157" t="s">
        <v>124</v>
      </c>
      <c r="C370" s="157" t="s">
        <v>139</v>
      </c>
      <c r="D370" s="157" t="s">
        <v>864</v>
      </c>
      <c r="E370" s="157" t="s">
        <v>868</v>
      </c>
      <c r="F370" s="157" t="s">
        <v>866</v>
      </c>
      <c r="G370" s="80"/>
    </row>
    <row r="371" spans="1:7" ht="30" x14ac:dyDescent="0.25">
      <c r="A371" s="157" t="s">
        <v>1665</v>
      </c>
      <c r="B371" s="157" t="s">
        <v>124</v>
      </c>
      <c r="C371" s="157" t="s">
        <v>139</v>
      </c>
      <c r="D371" s="157" t="s">
        <v>869</v>
      </c>
      <c r="E371" s="157" t="s">
        <v>870</v>
      </c>
      <c r="F371" s="157" t="s">
        <v>871</v>
      </c>
      <c r="G371" s="80"/>
    </row>
    <row r="372" spans="1:7" ht="30" x14ac:dyDescent="0.25">
      <c r="A372" s="157" t="s">
        <v>1666</v>
      </c>
      <c r="B372" s="157" t="s">
        <v>124</v>
      </c>
      <c r="C372" s="157" t="s">
        <v>139</v>
      </c>
      <c r="D372" s="157" t="s">
        <v>869</v>
      </c>
      <c r="E372" s="157" t="s">
        <v>872</v>
      </c>
      <c r="F372" s="157" t="s">
        <v>871</v>
      </c>
      <c r="G372" s="80"/>
    </row>
    <row r="373" spans="1:7" ht="45" x14ac:dyDescent="0.25">
      <c r="A373" s="157" t="s">
        <v>1667</v>
      </c>
      <c r="B373" s="157" t="s">
        <v>124</v>
      </c>
      <c r="C373" s="157" t="s">
        <v>139</v>
      </c>
      <c r="D373" s="157" t="s">
        <v>873</v>
      </c>
      <c r="E373" s="157" t="s">
        <v>874</v>
      </c>
      <c r="F373" s="157" t="s">
        <v>875</v>
      </c>
      <c r="G373" s="80"/>
    </row>
    <row r="374" spans="1:7" ht="30" x14ac:dyDescent="0.25">
      <c r="A374" s="157" t="s">
        <v>1668</v>
      </c>
      <c r="B374" s="157" t="s">
        <v>124</v>
      </c>
      <c r="C374" s="157" t="s">
        <v>139</v>
      </c>
      <c r="D374" s="157" t="s">
        <v>876</v>
      </c>
      <c r="E374" s="157" t="s">
        <v>877</v>
      </c>
      <c r="F374" s="157" t="s">
        <v>878</v>
      </c>
      <c r="G374" s="80"/>
    </row>
    <row r="375" spans="1:7" ht="45" x14ac:dyDescent="0.25">
      <c r="A375" s="157" t="s">
        <v>1669</v>
      </c>
      <c r="B375" s="157" t="s">
        <v>124</v>
      </c>
      <c r="C375" s="157" t="s">
        <v>139</v>
      </c>
      <c r="D375" s="157" t="s">
        <v>879</v>
      </c>
      <c r="E375" s="157" t="s">
        <v>880</v>
      </c>
      <c r="F375" s="157" t="s">
        <v>881</v>
      </c>
      <c r="G375" s="80"/>
    </row>
    <row r="376" spans="1:7" ht="30" x14ac:dyDescent="0.25">
      <c r="A376" s="157" t="s">
        <v>1670</v>
      </c>
      <c r="B376" s="157" t="s">
        <v>124</v>
      </c>
      <c r="C376" s="157" t="s">
        <v>139</v>
      </c>
      <c r="D376" s="157" t="s">
        <v>882</v>
      </c>
      <c r="E376" s="157" t="s">
        <v>883</v>
      </c>
      <c r="F376" s="157" t="s">
        <v>884</v>
      </c>
      <c r="G376" s="80"/>
    </row>
    <row r="377" spans="1:7" ht="45" x14ac:dyDescent="0.25">
      <c r="A377" s="157" t="s">
        <v>1671</v>
      </c>
      <c r="B377" s="157" t="s">
        <v>124</v>
      </c>
      <c r="C377" s="157" t="s">
        <v>139</v>
      </c>
      <c r="D377" s="157" t="s">
        <v>652</v>
      </c>
      <c r="E377" s="157" t="s">
        <v>885</v>
      </c>
      <c r="F377" s="157" t="s">
        <v>886</v>
      </c>
      <c r="G377" s="80"/>
    </row>
    <row r="378" spans="1:7" ht="30" x14ac:dyDescent="0.25">
      <c r="A378" s="157" t="s">
        <v>1672</v>
      </c>
      <c r="B378" s="157" t="s">
        <v>124</v>
      </c>
      <c r="C378" s="157" t="s">
        <v>139</v>
      </c>
      <c r="D378" s="157" t="s">
        <v>652</v>
      </c>
      <c r="E378" s="157" t="s">
        <v>887</v>
      </c>
      <c r="F378" s="157" t="s">
        <v>886</v>
      </c>
      <c r="G378" s="80"/>
    </row>
    <row r="379" spans="1:7" ht="45" x14ac:dyDescent="0.25">
      <c r="A379" s="157" t="s">
        <v>1673</v>
      </c>
      <c r="B379" s="157" t="s">
        <v>124</v>
      </c>
      <c r="C379" s="157" t="s">
        <v>139</v>
      </c>
      <c r="D379" s="157" t="s">
        <v>888</v>
      </c>
      <c r="E379" s="157" t="s">
        <v>889</v>
      </c>
      <c r="F379" s="157" t="s">
        <v>890</v>
      </c>
      <c r="G379" s="80"/>
    </row>
    <row r="380" spans="1:7" ht="90" x14ac:dyDescent="0.25">
      <c r="A380" s="157" t="s">
        <v>1674</v>
      </c>
      <c r="B380" s="157" t="s">
        <v>124</v>
      </c>
      <c r="C380" s="157" t="s">
        <v>139</v>
      </c>
      <c r="D380" s="157" t="s">
        <v>891</v>
      </c>
      <c r="E380" s="157" t="s">
        <v>892</v>
      </c>
      <c r="F380" s="157" t="s">
        <v>893</v>
      </c>
      <c r="G380" s="80"/>
    </row>
    <row r="381" spans="1:7" ht="45" x14ac:dyDescent="0.25">
      <c r="A381" s="157" t="s">
        <v>1675</v>
      </c>
      <c r="B381" s="157" t="s">
        <v>124</v>
      </c>
      <c r="C381" s="157" t="s">
        <v>139</v>
      </c>
      <c r="D381" s="157" t="s">
        <v>894</v>
      </c>
      <c r="E381" s="157" t="s">
        <v>895</v>
      </c>
      <c r="F381" s="157" t="s">
        <v>155</v>
      </c>
      <c r="G381" s="80"/>
    </row>
    <row r="382" spans="1:7" ht="45" x14ac:dyDescent="0.25">
      <c r="A382" s="157" t="s">
        <v>1676</v>
      </c>
      <c r="B382" s="157" t="s">
        <v>124</v>
      </c>
      <c r="C382" s="157" t="s">
        <v>139</v>
      </c>
      <c r="D382" s="157" t="s">
        <v>894</v>
      </c>
      <c r="E382" s="157" t="s">
        <v>896</v>
      </c>
      <c r="F382" s="157" t="s">
        <v>155</v>
      </c>
      <c r="G382" s="80"/>
    </row>
    <row r="383" spans="1:7" ht="60" x14ac:dyDescent="0.25">
      <c r="A383" s="157" t="s">
        <v>1677</v>
      </c>
      <c r="B383" s="157" t="s">
        <v>124</v>
      </c>
      <c r="C383" s="157" t="s">
        <v>158</v>
      </c>
      <c r="D383" s="157" t="s">
        <v>159</v>
      </c>
      <c r="E383" s="157" t="s">
        <v>897</v>
      </c>
      <c r="F383" s="157" t="s">
        <v>898</v>
      </c>
      <c r="G383" s="80"/>
    </row>
    <row r="384" spans="1:7" ht="45" x14ac:dyDescent="0.25">
      <c r="A384" s="157" t="s">
        <v>1678</v>
      </c>
      <c r="B384" s="157" t="s">
        <v>124</v>
      </c>
      <c r="C384" s="157" t="s">
        <v>158</v>
      </c>
      <c r="D384" s="157" t="s">
        <v>161</v>
      </c>
      <c r="E384" s="157" t="s">
        <v>899</v>
      </c>
      <c r="F384" s="157" t="s">
        <v>162</v>
      </c>
      <c r="G384" s="80"/>
    </row>
    <row r="385" spans="1:7" ht="30" x14ac:dyDescent="0.25">
      <c r="A385" s="157" t="s">
        <v>1679</v>
      </c>
      <c r="B385" s="157" t="s">
        <v>124</v>
      </c>
      <c r="C385" s="157" t="s">
        <v>158</v>
      </c>
      <c r="D385" s="157" t="s">
        <v>163</v>
      </c>
      <c r="E385" s="157" t="s">
        <v>900</v>
      </c>
      <c r="F385" s="157" t="s">
        <v>164</v>
      </c>
      <c r="G385" s="80"/>
    </row>
    <row r="386" spans="1:7" ht="30" x14ac:dyDescent="0.25">
      <c r="A386" s="157" t="s">
        <v>1680</v>
      </c>
      <c r="B386" s="157" t="s">
        <v>124</v>
      </c>
      <c r="C386" s="157" t="s">
        <v>158</v>
      </c>
      <c r="D386" s="157" t="s">
        <v>659</v>
      </c>
      <c r="E386" s="157" t="s">
        <v>901</v>
      </c>
      <c r="F386" s="157" t="s">
        <v>661</v>
      </c>
      <c r="G386" s="80"/>
    </row>
    <row r="387" spans="1:7" ht="30" x14ac:dyDescent="0.25">
      <c r="A387" s="157" t="s">
        <v>1681</v>
      </c>
      <c r="B387" s="157" t="s">
        <v>124</v>
      </c>
      <c r="C387" s="157" t="s">
        <v>158</v>
      </c>
      <c r="D387" s="157" t="s">
        <v>431</v>
      </c>
      <c r="E387" s="157" t="s">
        <v>902</v>
      </c>
      <c r="F387" s="157" t="s">
        <v>663</v>
      </c>
      <c r="G387" s="80"/>
    </row>
    <row r="388" spans="1:7" ht="30" x14ac:dyDescent="0.25">
      <c r="A388" s="157" t="s">
        <v>1682</v>
      </c>
      <c r="B388" s="157" t="s">
        <v>124</v>
      </c>
      <c r="C388" s="157" t="s">
        <v>158</v>
      </c>
      <c r="D388" s="157" t="s">
        <v>903</v>
      </c>
      <c r="E388" s="157" t="s">
        <v>904</v>
      </c>
      <c r="F388" s="157" t="s">
        <v>666</v>
      </c>
      <c r="G388" s="80"/>
    </row>
    <row r="389" spans="1:7" ht="30" x14ac:dyDescent="0.25">
      <c r="A389" s="157" t="s">
        <v>1683</v>
      </c>
      <c r="B389" s="157" t="s">
        <v>124</v>
      </c>
      <c r="C389" s="157" t="s">
        <v>158</v>
      </c>
      <c r="D389" s="157" t="s">
        <v>434</v>
      </c>
      <c r="E389" s="157" t="s">
        <v>905</v>
      </c>
      <c r="F389" s="157" t="s">
        <v>436</v>
      </c>
      <c r="G389" s="80"/>
    </row>
    <row r="390" spans="1:7" ht="30" x14ac:dyDescent="0.25">
      <c r="A390" s="157" t="s">
        <v>1684</v>
      </c>
      <c r="B390" s="157" t="s">
        <v>124</v>
      </c>
      <c r="C390" s="157" t="s">
        <v>158</v>
      </c>
      <c r="D390" s="157" t="s">
        <v>437</v>
      </c>
      <c r="E390" s="157" t="s">
        <v>906</v>
      </c>
      <c r="F390" s="157" t="s">
        <v>439</v>
      </c>
      <c r="G390" s="80"/>
    </row>
    <row r="391" spans="1:7" ht="30" x14ac:dyDescent="0.25">
      <c r="A391" s="157" t="s">
        <v>1685</v>
      </c>
      <c r="B391" s="157" t="s">
        <v>124</v>
      </c>
      <c r="C391" s="157" t="s">
        <v>158</v>
      </c>
      <c r="D391" s="157" t="s">
        <v>671</v>
      </c>
      <c r="E391" s="157" t="s">
        <v>670</v>
      </c>
      <c r="F391" s="157" t="s">
        <v>673</v>
      </c>
      <c r="G391" s="80"/>
    </row>
    <row r="392" spans="1:7" ht="30" x14ac:dyDescent="0.25">
      <c r="A392" s="157" t="s">
        <v>1686</v>
      </c>
      <c r="B392" s="157" t="s">
        <v>124</v>
      </c>
      <c r="C392" s="157" t="s">
        <v>158</v>
      </c>
      <c r="D392" s="157" t="s">
        <v>671</v>
      </c>
      <c r="E392" s="157" t="s">
        <v>907</v>
      </c>
      <c r="F392" s="157" t="s">
        <v>673</v>
      </c>
      <c r="G392" s="80"/>
    </row>
    <row r="393" spans="1:7" ht="30" x14ac:dyDescent="0.25">
      <c r="A393" s="157" t="s">
        <v>1687</v>
      </c>
      <c r="B393" s="157" t="s">
        <v>124</v>
      </c>
      <c r="C393" s="157" t="s">
        <v>158</v>
      </c>
      <c r="D393" s="157" t="s">
        <v>166</v>
      </c>
      <c r="E393" s="157" t="s">
        <v>908</v>
      </c>
      <c r="F393" s="157" t="s">
        <v>167</v>
      </c>
      <c r="G393" s="80"/>
    </row>
    <row r="394" spans="1:7" ht="30" x14ac:dyDescent="0.25">
      <c r="A394" s="157" t="s">
        <v>1688</v>
      </c>
      <c r="B394" s="157" t="s">
        <v>124</v>
      </c>
      <c r="C394" s="157" t="s">
        <v>158</v>
      </c>
      <c r="D394" s="157" t="s">
        <v>166</v>
      </c>
      <c r="E394" s="157" t="s">
        <v>909</v>
      </c>
      <c r="F394" s="157" t="s">
        <v>167</v>
      </c>
      <c r="G394" s="80"/>
    </row>
    <row r="395" spans="1:7" ht="30" x14ac:dyDescent="0.25">
      <c r="A395" s="157" t="s">
        <v>1689</v>
      </c>
      <c r="B395" s="157" t="s">
        <v>124</v>
      </c>
      <c r="C395" s="157" t="s">
        <v>158</v>
      </c>
      <c r="D395" s="157" t="s">
        <v>674</v>
      </c>
      <c r="E395" s="157" t="s">
        <v>675</v>
      </c>
      <c r="F395" s="157" t="s">
        <v>676</v>
      </c>
      <c r="G395" s="80"/>
    </row>
    <row r="396" spans="1:7" ht="30" x14ac:dyDescent="0.25">
      <c r="A396" s="157" t="s">
        <v>1690</v>
      </c>
      <c r="B396" s="157" t="s">
        <v>124</v>
      </c>
      <c r="C396" s="157" t="s">
        <v>158</v>
      </c>
      <c r="D396" s="157" t="s">
        <v>677</v>
      </c>
      <c r="E396" s="157" t="s">
        <v>678</v>
      </c>
      <c r="F396" s="157" t="s">
        <v>679</v>
      </c>
      <c r="G396" s="80"/>
    </row>
    <row r="397" spans="1:7" ht="60" x14ac:dyDescent="0.25">
      <c r="A397" s="157" t="s">
        <v>1691</v>
      </c>
      <c r="B397" s="157" t="s">
        <v>124</v>
      </c>
      <c r="C397" s="157" t="s">
        <v>158</v>
      </c>
      <c r="D397" s="157" t="s">
        <v>440</v>
      </c>
      <c r="E397" s="157" t="s">
        <v>910</v>
      </c>
      <c r="F397" s="157" t="s">
        <v>681</v>
      </c>
      <c r="G397" s="80"/>
    </row>
    <row r="398" spans="1:7" ht="225" x14ac:dyDescent="0.25">
      <c r="A398" s="157" t="s">
        <v>1692</v>
      </c>
      <c r="B398" s="157" t="s">
        <v>124</v>
      </c>
      <c r="C398" s="157" t="s">
        <v>445</v>
      </c>
      <c r="D398" s="157" t="s">
        <v>911</v>
      </c>
      <c r="E398" s="157" t="s">
        <v>912</v>
      </c>
      <c r="F398" s="157"/>
      <c r="G398" s="80"/>
    </row>
    <row r="399" spans="1:7" ht="60" x14ac:dyDescent="0.25">
      <c r="A399" s="157" t="s">
        <v>1693</v>
      </c>
      <c r="B399" s="157" t="s">
        <v>124</v>
      </c>
      <c r="C399" s="157" t="s">
        <v>445</v>
      </c>
      <c r="D399" s="157" t="s">
        <v>913</v>
      </c>
      <c r="E399" s="157" t="s">
        <v>914</v>
      </c>
      <c r="F399" s="157"/>
      <c r="G399" s="80"/>
    </row>
    <row r="400" spans="1:7" ht="60" x14ac:dyDescent="0.25">
      <c r="A400" s="157" t="s">
        <v>1694</v>
      </c>
      <c r="B400" s="157" t="s">
        <v>124</v>
      </c>
      <c r="C400" s="157" t="s">
        <v>168</v>
      </c>
      <c r="D400" s="157" t="s">
        <v>686</v>
      </c>
      <c r="E400" s="157" t="s">
        <v>915</v>
      </c>
      <c r="F400" s="157" t="s">
        <v>916</v>
      </c>
      <c r="G400" s="80"/>
    </row>
    <row r="401" spans="1:7" ht="30" x14ac:dyDescent="0.25">
      <c r="A401" s="157" t="s">
        <v>1695</v>
      </c>
      <c r="B401" s="157" t="s">
        <v>124</v>
      </c>
      <c r="C401" s="157" t="s">
        <v>168</v>
      </c>
      <c r="D401" s="157" t="s">
        <v>686</v>
      </c>
      <c r="E401" s="157" t="s">
        <v>917</v>
      </c>
      <c r="F401" s="157" t="s">
        <v>466</v>
      </c>
      <c r="G401" s="80"/>
    </row>
    <row r="402" spans="1:7" ht="60" x14ac:dyDescent="0.25">
      <c r="A402" s="157" t="s">
        <v>1696</v>
      </c>
      <c r="B402" s="157" t="s">
        <v>124</v>
      </c>
      <c r="C402" s="157" t="s">
        <v>168</v>
      </c>
      <c r="D402" s="157" t="s">
        <v>689</v>
      </c>
      <c r="E402" s="157" t="s">
        <v>918</v>
      </c>
      <c r="F402" s="157" t="s">
        <v>919</v>
      </c>
      <c r="G402" s="80"/>
    </row>
    <row r="403" spans="1:7" ht="30" x14ac:dyDescent="0.25">
      <c r="A403" s="157" t="s">
        <v>1697</v>
      </c>
      <c r="B403" s="157" t="s">
        <v>124</v>
      </c>
      <c r="C403" s="157" t="s">
        <v>168</v>
      </c>
      <c r="D403" s="157" t="s">
        <v>689</v>
      </c>
      <c r="E403" s="157" t="s">
        <v>920</v>
      </c>
      <c r="F403" s="157" t="s">
        <v>470</v>
      </c>
      <c r="G403" s="80"/>
    </row>
    <row r="404" spans="1:7" ht="90" x14ac:dyDescent="0.25">
      <c r="A404" s="157" t="s">
        <v>1698</v>
      </c>
      <c r="B404" s="157" t="s">
        <v>124</v>
      </c>
      <c r="C404" s="157" t="s">
        <v>168</v>
      </c>
      <c r="D404" s="157" t="s">
        <v>692</v>
      </c>
      <c r="E404" s="157" t="s">
        <v>921</v>
      </c>
      <c r="F404" s="157" t="s">
        <v>922</v>
      </c>
      <c r="G404" s="80"/>
    </row>
    <row r="405" spans="1:7" ht="45" x14ac:dyDescent="0.25">
      <c r="A405" s="157" t="s">
        <v>1699</v>
      </c>
      <c r="B405" s="157" t="s">
        <v>124</v>
      </c>
      <c r="C405" s="157" t="s">
        <v>168</v>
      </c>
      <c r="D405" s="157" t="s">
        <v>475</v>
      </c>
      <c r="E405" s="157" t="s">
        <v>923</v>
      </c>
      <c r="F405" s="157" t="s">
        <v>477</v>
      </c>
      <c r="G405" s="80"/>
    </row>
    <row r="406" spans="1:7" ht="30" x14ac:dyDescent="0.25">
      <c r="A406" s="157" t="s">
        <v>1700</v>
      </c>
      <c r="B406" s="157" t="s">
        <v>124</v>
      </c>
      <c r="C406" s="157" t="s">
        <v>168</v>
      </c>
      <c r="D406" s="157" t="s">
        <v>478</v>
      </c>
      <c r="E406" s="157" t="s">
        <v>924</v>
      </c>
      <c r="F406" s="157" t="s">
        <v>698</v>
      </c>
      <c r="G406" s="80"/>
    </row>
    <row r="407" spans="1:7" ht="30" x14ac:dyDescent="0.25">
      <c r="A407" s="157" t="s">
        <v>1701</v>
      </c>
      <c r="B407" s="157" t="s">
        <v>124</v>
      </c>
      <c r="C407" s="157" t="s">
        <v>168</v>
      </c>
      <c r="D407" s="157" t="s">
        <v>478</v>
      </c>
      <c r="E407" s="157" t="s">
        <v>925</v>
      </c>
      <c r="F407" s="157" t="s">
        <v>698</v>
      </c>
      <c r="G407" s="80"/>
    </row>
    <row r="408" spans="1:7" ht="210" x14ac:dyDescent="0.25">
      <c r="A408" s="157" t="s">
        <v>1702</v>
      </c>
      <c r="B408" s="157" t="s">
        <v>124</v>
      </c>
      <c r="C408" s="157" t="s">
        <v>168</v>
      </c>
      <c r="D408" s="157" t="s">
        <v>700</v>
      </c>
      <c r="E408" s="157" t="s">
        <v>926</v>
      </c>
      <c r="F408" s="157" t="s">
        <v>927</v>
      </c>
      <c r="G408" s="80"/>
    </row>
    <row r="409" spans="1:7" ht="210" x14ac:dyDescent="0.25">
      <c r="A409" s="157" t="s">
        <v>1703</v>
      </c>
      <c r="B409" s="157" t="s">
        <v>124</v>
      </c>
      <c r="C409" s="157" t="s">
        <v>168</v>
      </c>
      <c r="D409" s="157" t="s">
        <v>700</v>
      </c>
      <c r="E409" s="157" t="s">
        <v>928</v>
      </c>
      <c r="F409" s="157" t="s">
        <v>927</v>
      </c>
      <c r="G409" s="80"/>
    </row>
    <row r="410" spans="1:7" ht="210" x14ac:dyDescent="0.25">
      <c r="A410" s="157" t="s">
        <v>1704</v>
      </c>
      <c r="B410" s="157" t="s">
        <v>124</v>
      </c>
      <c r="C410" s="157" t="s">
        <v>168</v>
      </c>
      <c r="D410" s="157" t="s">
        <v>700</v>
      </c>
      <c r="E410" s="157" t="s">
        <v>929</v>
      </c>
      <c r="F410" s="157" t="s">
        <v>927</v>
      </c>
      <c r="G410" s="80"/>
    </row>
    <row r="411" spans="1:7" ht="210" x14ac:dyDescent="0.25">
      <c r="A411" s="157" t="s">
        <v>1705</v>
      </c>
      <c r="B411" s="157" t="s">
        <v>124</v>
      </c>
      <c r="C411" s="157" t="s">
        <v>168</v>
      </c>
      <c r="D411" s="157" t="s">
        <v>700</v>
      </c>
      <c r="E411" s="157" t="s">
        <v>930</v>
      </c>
      <c r="F411" s="157" t="s">
        <v>927</v>
      </c>
      <c r="G411" s="80"/>
    </row>
    <row r="412" spans="1:7" ht="105" x14ac:dyDescent="0.25">
      <c r="A412" s="157" t="s">
        <v>1706</v>
      </c>
      <c r="B412" s="157" t="s">
        <v>124</v>
      </c>
      <c r="C412" s="157" t="s">
        <v>168</v>
      </c>
      <c r="D412" s="157" t="s">
        <v>703</v>
      </c>
      <c r="E412" s="157" t="s">
        <v>931</v>
      </c>
      <c r="F412" s="157" t="s">
        <v>932</v>
      </c>
      <c r="G412" s="80"/>
    </row>
    <row r="413" spans="1:7" ht="90" x14ac:dyDescent="0.25">
      <c r="A413" s="157" t="s">
        <v>1707</v>
      </c>
      <c r="B413" s="157" t="s">
        <v>124</v>
      </c>
      <c r="C413" s="157" t="s">
        <v>168</v>
      </c>
      <c r="D413" s="157" t="s">
        <v>703</v>
      </c>
      <c r="E413" s="157" t="s">
        <v>933</v>
      </c>
      <c r="F413" s="157" t="s">
        <v>934</v>
      </c>
      <c r="G413" s="80"/>
    </row>
    <row r="414" spans="1:7" ht="135" x14ac:dyDescent="0.25">
      <c r="A414" s="157" t="s">
        <v>1708</v>
      </c>
      <c r="B414" s="157" t="s">
        <v>124</v>
      </c>
      <c r="C414" s="157" t="s">
        <v>168</v>
      </c>
      <c r="D414" s="157" t="s">
        <v>706</v>
      </c>
      <c r="E414" s="157" t="s">
        <v>935</v>
      </c>
      <c r="F414" s="157" t="s">
        <v>936</v>
      </c>
      <c r="G414" s="80"/>
    </row>
    <row r="415" spans="1:7" ht="135" x14ac:dyDescent="0.25">
      <c r="A415" s="157" t="s">
        <v>1709</v>
      </c>
      <c r="B415" s="157" t="s">
        <v>124</v>
      </c>
      <c r="C415" s="157" t="s">
        <v>168</v>
      </c>
      <c r="D415" s="157" t="s">
        <v>706</v>
      </c>
      <c r="E415" s="157" t="s">
        <v>937</v>
      </c>
      <c r="F415" s="157" t="s">
        <v>936</v>
      </c>
      <c r="G415" s="80"/>
    </row>
    <row r="416" spans="1:7" ht="135" x14ac:dyDescent="0.25">
      <c r="A416" s="157" t="s">
        <v>1710</v>
      </c>
      <c r="B416" s="157" t="s">
        <v>124</v>
      </c>
      <c r="C416" s="157" t="s">
        <v>168</v>
      </c>
      <c r="D416" s="157" t="s">
        <v>706</v>
      </c>
      <c r="E416" s="157" t="s">
        <v>938</v>
      </c>
      <c r="F416" s="157" t="s">
        <v>936</v>
      </c>
      <c r="G416" s="80"/>
    </row>
    <row r="417" spans="1:7" ht="135" x14ac:dyDescent="0.25">
      <c r="A417" s="157" t="s">
        <v>1711</v>
      </c>
      <c r="B417" s="157" t="s">
        <v>124</v>
      </c>
      <c r="C417" s="157" t="s">
        <v>168</v>
      </c>
      <c r="D417" s="157" t="s">
        <v>706</v>
      </c>
      <c r="E417" s="157" t="s">
        <v>939</v>
      </c>
      <c r="F417" s="157" t="s">
        <v>936</v>
      </c>
      <c r="G417" s="80"/>
    </row>
    <row r="418" spans="1:7" ht="165" x14ac:dyDescent="0.25">
      <c r="A418" s="157" t="s">
        <v>1712</v>
      </c>
      <c r="B418" s="157" t="s">
        <v>124</v>
      </c>
      <c r="C418" s="157" t="s">
        <v>168</v>
      </c>
      <c r="D418" s="157" t="s">
        <v>169</v>
      </c>
      <c r="E418" s="157" t="s">
        <v>940</v>
      </c>
      <c r="F418" s="157" t="s">
        <v>941</v>
      </c>
      <c r="G418" s="80"/>
    </row>
    <row r="419" spans="1:7" ht="225" x14ac:dyDescent="0.25">
      <c r="A419" s="157" t="s">
        <v>1713</v>
      </c>
      <c r="B419" s="157" t="s">
        <v>124</v>
      </c>
      <c r="C419" s="157" t="s">
        <v>168</v>
      </c>
      <c r="D419" s="157" t="s">
        <v>169</v>
      </c>
      <c r="E419" s="157" t="s">
        <v>942</v>
      </c>
      <c r="F419" s="157" t="s">
        <v>482</v>
      </c>
      <c r="G419" s="80"/>
    </row>
    <row r="420" spans="1:7" ht="45" x14ac:dyDescent="0.25">
      <c r="A420" s="157" t="s">
        <v>1714</v>
      </c>
      <c r="B420" s="157" t="s">
        <v>124</v>
      </c>
      <c r="C420" s="157" t="s">
        <v>168</v>
      </c>
      <c r="D420" s="157" t="s">
        <v>943</v>
      </c>
      <c r="E420" s="157" t="s">
        <v>944</v>
      </c>
      <c r="F420" s="157" t="s">
        <v>945</v>
      </c>
      <c r="G420" s="80"/>
    </row>
    <row r="421" spans="1:7" ht="75" x14ac:dyDescent="0.25">
      <c r="A421" s="157" t="s">
        <v>1715</v>
      </c>
      <c r="B421" s="157" t="s">
        <v>124</v>
      </c>
      <c r="C421" s="157" t="s">
        <v>168</v>
      </c>
      <c r="D421" s="157" t="s">
        <v>483</v>
      </c>
      <c r="E421" s="157" t="s">
        <v>946</v>
      </c>
      <c r="F421" s="157" t="s">
        <v>947</v>
      </c>
      <c r="G421" s="80"/>
    </row>
    <row r="422" spans="1:7" ht="75" x14ac:dyDescent="0.25">
      <c r="A422" s="157" t="s">
        <v>1716</v>
      </c>
      <c r="B422" s="157" t="s">
        <v>124</v>
      </c>
      <c r="C422" s="157" t="s">
        <v>168</v>
      </c>
      <c r="D422" s="157" t="s">
        <v>715</v>
      </c>
      <c r="E422" s="157" t="s">
        <v>948</v>
      </c>
      <c r="F422" s="157" t="s">
        <v>717</v>
      </c>
      <c r="G422" s="80"/>
    </row>
    <row r="423" spans="1:7" ht="45" x14ac:dyDescent="0.25">
      <c r="A423" s="157" t="s">
        <v>1717</v>
      </c>
      <c r="B423" s="157" t="s">
        <v>124</v>
      </c>
      <c r="C423" s="157" t="s">
        <v>168</v>
      </c>
      <c r="D423" s="157" t="s">
        <v>719</v>
      </c>
      <c r="E423" s="157" t="s">
        <v>720</v>
      </c>
      <c r="F423" s="157" t="s">
        <v>721</v>
      </c>
      <c r="G423" s="80"/>
    </row>
    <row r="424" spans="1:7" ht="30" x14ac:dyDescent="0.25">
      <c r="A424" s="157" t="s">
        <v>1718</v>
      </c>
      <c r="B424" s="157" t="s">
        <v>124</v>
      </c>
      <c r="C424" s="157" t="s">
        <v>168</v>
      </c>
      <c r="D424" s="157" t="s">
        <v>722</v>
      </c>
      <c r="E424" s="157" t="s">
        <v>949</v>
      </c>
      <c r="F424" s="157" t="s">
        <v>724</v>
      </c>
      <c r="G424" s="80"/>
    </row>
    <row r="425" spans="1:7" ht="30" x14ac:dyDescent="0.25">
      <c r="A425" s="157" t="s">
        <v>1719</v>
      </c>
      <c r="B425" s="157" t="s">
        <v>124</v>
      </c>
      <c r="C425" s="157" t="s">
        <v>168</v>
      </c>
      <c r="D425" s="157" t="s">
        <v>486</v>
      </c>
      <c r="E425" s="157" t="s">
        <v>950</v>
      </c>
      <c r="F425" s="157" t="s">
        <v>170</v>
      </c>
      <c r="G425" s="80"/>
    </row>
    <row r="426" spans="1:7" ht="30" x14ac:dyDescent="0.25">
      <c r="A426" s="157" t="s">
        <v>1720</v>
      </c>
      <c r="B426" s="157" t="s">
        <v>124</v>
      </c>
      <c r="C426" s="157" t="s">
        <v>168</v>
      </c>
      <c r="D426" s="157" t="s">
        <v>725</v>
      </c>
      <c r="E426" s="157" t="s">
        <v>951</v>
      </c>
      <c r="F426" s="157" t="s">
        <v>727</v>
      </c>
      <c r="G426" s="80"/>
    </row>
    <row r="427" spans="1:7" ht="45" x14ac:dyDescent="0.25">
      <c r="A427" s="157" t="s">
        <v>1721</v>
      </c>
      <c r="B427" s="157" t="s">
        <v>124</v>
      </c>
      <c r="C427" s="157" t="s">
        <v>168</v>
      </c>
      <c r="D427" s="157" t="s">
        <v>488</v>
      </c>
      <c r="E427" s="157" t="s">
        <v>489</v>
      </c>
      <c r="F427" s="157" t="s">
        <v>1387</v>
      </c>
      <c r="G427" s="80"/>
    </row>
    <row r="428" spans="1:7" ht="75" x14ac:dyDescent="0.25">
      <c r="A428" s="157" t="s">
        <v>1722</v>
      </c>
      <c r="B428" s="157" t="s">
        <v>952</v>
      </c>
      <c r="C428" s="157" t="s">
        <v>126</v>
      </c>
      <c r="D428" s="157" t="s">
        <v>953</v>
      </c>
      <c r="E428" s="157" t="s">
        <v>954</v>
      </c>
      <c r="F428" s="157" t="s">
        <v>955</v>
      </c>
      <c r="G428" s="80"/>
    </row>
    <row r="429" spans="1:7" ht="45" x14ac:dyDescent="0.25">
      <c r="A429" s="157" t="s">
        <v>1723</v>
      </c>
      <c r="B429" s="157" t="s">
        <v>952</v>
      </c>
      <c r="C429" s="157" t="s">
        <v>126</v>
      </c>
      <c r="D429" s="157" t="s">
        <v>956</v>
      </c>
      <c r="E429" s="157" t="s">
        <v>957</v>
      </c>
      <c r="F429" s="157" t="s">
        <v>958</v>
      </c>
      <c r="G429" s="80"/>
    </row>
    <row r="430" spans="1:7" ht="45" x14ac:dyDescent="0.25">
      <c r="A430" s="157" t="s">
        <v>1724</v>
      </c>
      <c r="B430" s="157" t="s">
        <v>952</v>
      </c>
      <c r="C430" s="157" t="s">
        <v>126</v>
      </c>
      <c r="D430" s="157" t="s">
        <v>956</v>
      </c>
      <c r="E430" s="157" t="s">
        <v>959</v>
      </c>
      <c r="F430" s="157" t="s">
        <v>958</v>
      </c>
      <c r="G430" s="80"/>
    </row>
    <row r="431" spans="1:7" ht="45" x14ac:dyDescent="0.25">
      <c r="A431" s="157" t="s">
        <v>1725</v>
      </c>
      <c r="B431" s="157" t="s">
        <v>952</v>
      </c>
      <c r="C431" s="157" t="s">
        <v>139</v>
      </c>
      <c r="D431" s="157" t="s">
        <v>604</v>
      </c>
      <c r="E431" s="157" t="s">
        <v>960</v>
      </c>
      <c r="F431" s="157" t="s">
        <v>961</v>
      </c>
      <c r="G431" s="80"/>
    </row>
    <row r="432" spans="1:7" ht="45" x14ac:dyDescent="0.25">
      <c r="A432" s="157" t="s">
        <v>1726</v>
      </c>
      <c r="B432" s="157" t="s">
        <v>952</v>
      </c>
      <c r="C432" s="157" t="s">
        <v>139</v>
      </c>
      <c r="D432" s="157" t="s">
        <v>962</v>
      </c>
      <c r="E432" s="157" t="s">
        <v>963</v>
      </c>
      <c r="F432" s="157" t="s">
        <v>964</v>
      </c>
      <c r="G432" s="80"/>
    </row>
    <row r="433" spans="1:7" ht="45" x14ac:dyDescent="0.25">
      <c r="A433" s="157" t="s">
        <v>1727</v>
      </c>
      <c r="B433" s="157" t="s">
        <v>952</v>
      </c>
      <c r="C433" s="157" t="s">
        <v>158</v>
      </c>
      <c r="D433" s="157" t="s">
        <v>965</v>
      </c>
      <c r="E433" s="157" t="s">
        <v>966</v>
      </c>
      <c r="F433" s="157" t="s">
        <v>967</v>
      </c>
      <c r="G433" s="80"/>
    </row>
    <row r="434" spans="1:7" ht="30" x14ac:dyDescent="0.25">
      <c r="A434" s="157" t="s">
        <v>1728</v>
      </c>
      <c r="B434" s="157" t="s">
        <v>952</v>
      </c>
      <c r="C434" s="157" t="s">
        <v>158</v>
      </c>
      <c r="D434" s="157" t="s">
        <v>968</v>
      </c>
      <c r="E434" s="157" t="s">
        <v>969</v>
      </c>
      <c r="F434" s="157" t="s">
        <v>970</v>
      </c>
      <c r="G434" s="80"/>
    </row>
    <row r="435" spans="1:7" ht="45" x14ac:dyDescent="0.25">
      <c r="A435" s="157" t="s">
        <v>1729</v>
      </c>
      <c r="B435" s="157" t="s">
        <v>952</v>
      </c>
      <c r="C435" s="157" t="s">
        <v>168</v>
      </c>
      <c r="D435" s="157" t="s">
        <v>133</v>
      </c>
      <c r="E435" s="157" t="s">
        <v>971</v>
      </c>
      <c r="F435" s="157" t="s">
        <v>972</v>
      </c>
      <c r="G435" s="80"/>
    </row>
    <row r="436" spans="1:7" ht="30" x14ac:dyDescent="0.25">
      <c r="A436" s="157" t="s">
        <v>1730</v>
      </c>
      <c r="B436" s="157" t="s">
        <v>952</v>
      </c>
      <c r="C436" s="157" t="s">
        <v>168</v>
      </c>
      <c r="D436" s="157" t="s">
        <v>133</v>
      </c>
      <c r="E436" s="157" t="s">
        <v>973</v>
      </c>
      <c r="F436" s="157" t="s">
        <v>972</v>
      </c>
      <c r="G436" s="80"/>
    </row>
    <row r="437" spans="1:7" ht="45" x14ac:dyDescent="0.25">
      <c r="A437" s="157" t="s">
        <v>1731</v>
      </c>
      <c r="B437" s="157" t="s">
        <v>952</v>
      </c>
      <c r="C437" s="157" t="s">
        <v>168</v>
      </c>
      <c r="D437" s="157" t="s">
        <v>488</v>
      </c>
      <c r="E437" s="157" t="s">
        <v>489</v>
      </c>
      <c r="F437" s="157" t="s">
        <v>1387</v>
      </c>
      <c r="G437" s="80"/>
    </row>
    <row r="438" spans="1:7" ht="30" x14ac:dyDescent="0.25">
      <c r="A438" s="157" t="s">
        <v>1732</v>
      </c>
      <c r="B438" s="157" t="s">
        <v>952</v>
      </c>
      <c r="C438" s="157" t="s">
        <v>445</v>
      </c>
      <c r="D438" s="157" t="s">
        <v>974</v>
      </c>
      <c r="E438" s="157" t="s">
        <v>975</v>
      </c>
      <c r="F438" s="157"/>
      <c r="G438" s="80"/>
    </row>
    <row r="439" spans="1:7" ht="30" x14ac:dyDescent="0.25">
      <c r="A439" s="157" t="s">
        <v>1733</v>
      </c>
      <c r="B439" s="157" t="s">
        <v>952</v>
      </c>
      <c r="C439" s="157" t="s">
        <v>445</v>
      </c>
      <c r="D439" s="157" t="s">
        <v>974</v>
      </c>
      <c r="E439" s="157" t="s">
        <v>976</v>
      </c>
      <c r="F439" s="157"/>
      <c r="G439" s="80"/>
    </row>
    <row r="440" spans="1:7" ht="210" x14ac:dyDescent="0.25">
      <c r="A440" s="157" t="s">
        <v>1734</v>
      </c>
      <c r="B440" s="157" t="s">
        <v>952</v>
      </c>
      <c r="C440" s="157" t="s">
        <v>445</v>
      </c>
      <c r="D440" s="157" t="s">
        <v>977</v>
      </c>
      <c r="E440" s="157" t="s">
        <v>978</v>
      </c>
      <c r="F440" s="157"/>
      <c r="G440" s="80"/>
    </row>
    <row r="441" spans="1:7" ht="45" x14ac:dyDescent="0.25">
      <c r="A441" s="157" t="s">
        <v>1735</v>
      </c>
      <c r="B441" s="157" t="s">
        <v>1736</v>
      </c>
      <c r="C441" s="157" t="s">
        <v>168</v>
      </c>
      <c r="D441" s="157" t="s">
        <v>483</v>
      </c>
      <c r="E441" s="157" t="s">
        <v>980</v>
      </c>
      <c r="F441" s="157" t="s">
        <v>979</v>
      </c>
      <c r="G441" s="80"/>
    </row>
    <row r="442" spans="1:7" ht="30" x14ac:dyDescent="0.25">
      <c r="A442" s="157" t="s">
        <v>1737</v>
      </c>
      <c r="B442" s="157" t="s">
        <v>1736</v>
      </c>
      <c r="C442" s="157" t="s">
        <v>168</v>
      </c>
      <c r="D442" s="157" t="s">
        <v>483</v>
      </c>
      <c r="E442" s="157" t="s">
        <v>981</v>
      </c>
      <c r="F442" s="157" t="s">
        <v>979</v>
      </c>
      <c r="G442" s="80"/>
    </row>
    <row r="443" spans="1:7" ht="45" x14ac:dyDescent="0.25">
      <c r="A443" s="157" t="s">
        <v>1738</v>
      </c>
      <c r="B443" s="157" t="s">
        <v>1736</v>
      </c>
      <c r="C443" s="157" t="s">
        <v>168</v>
      </c>
      <c r="D443" s="157" t="s">
        <v>483</v>
      </c>
      <c r="E443" s="157" t="s">
        <v>982</v>
      </c>
      <c r="F443" s="157" t="s">
        <v>979</v>
      </c>
      <c r="G443" s="80"/>
    </row>
    <row r="444" spans="1:7" ht="30" x14ac:dyDescent="0.25">
      <c r="A444" s="157" t="s">
        <v>1739</v>
      </c>
      <c r="B444" s="157" t="s">
        <v>1736</v>
      </c>
      <c r="C444" s="157" t="s">
        <v>168</v>
      </c>
      <c r="D444" s="157" t="s">
        <v>483</v>
      </c>
      <c r="E444" s="157" t="s">
        <v>983</v>
      </c>
      <c r="F444" s="157" t="s">
        <v>979</v>
      </c>
      <c r="G444" s="80"/>
    </row>
    <row r="445" spans="1:7" ht="30" x14ac:dyDescent="0.25">
      <c r="A445" s="157" t="s">
        <v>1740</v>
      </c>
      <c r="B445" s="157" t="s">
        <v>1736</v>
      </c>
      <c r="C445" s="157" t="s">
        <v>168</v>
      </c>
      <c r="D445" s="157" t="s">
        <v>483</v>
      </c>
      <c r="E445" s="157" t="s">
        <v>984</v>
      </c>
      <c r="F445" s="157" t="s">
        <v>979</v>
      </c>
      <c r="G445" s="80"/>
    </row>
    <row r="446" spans="1:7" ht="30" x14ac:dyDescent="0.25">
      <c r="A446" s="157" t="s">
        <v>1741</v>
      </c>
      <c r="B446" s="157" t="s">
        <v>1736</v>
      </c>
      <c r="C446" s="157" t="s">
        <v>168</v>
      </c>
      <c r="D446" s="157" t="s">
        <v>483</v>
      </c>
      <c r="E446" s="157" t="s">
        <v>986</v>
      </c>
      <c r="F446" s="157" t="s">
        <v>985</v>
      </c>
      <c r="G446" s="80"/>
    </row>
    <row r="447" spans="1:7" ht="150" x14ac:dyDescent="0.25">
      <c r="A447" s="157" t="s">
        <v>1742</v>
      </c>
      <c r="B447" s="157" t="s">
        <v>1736</v>
      </c>
      <c r="C447" s="157" t="s">
        <v>168</v>
      </c>
      <c r="D447" s="157" t="s">
        <v>483</v>
      </c>
      <c r="E447" s="157" t="s">
        <v>987</v>
      </c>
      <c r="F447" s="157" t="s">
        <v>985</v>
      </c>
      <c r="G447" s="80"/>
    </row>
    <row r="448" spans="1:7" ht="60" x14ac:dyDescent="0.25">
      <c r="A448" s="157" t="s">
        <v>1743</v>
      </c>
      <c r="B448" s="157" t="s">
        <v>1736</v>
      </c>
      <c r="C448" s="157" t="s">
        <v>168</v>
      </c>
      <c r="D448" s="157" t="s">
        <v>483</v>
      </c>
      <c r="E448" s="157" t="s">
        <v>988</v>
      </c>
      <c r="F448" s="157" t="s">
        <v>985</v>
      </c>
      <c r="G448" s="80"/>
    </row>
    <row r="449" spans="1:7" ht="30" x14ac:dyDescent="0.25">
      <c r="A449" s="157" t="s">
        <v>1744</v>
      </c>
      <c r="B449" s="157" t="s">
        <v>1736</v>
      </c>
      <c r="C449" s="157" t="s">
        <v>168</v>
      </c>
      <c r="D449" s="157" t="s">
        <v>483</v>
      </c>
      <c r="E449" s="157" t="s">
        <v>989</v>
      </c>
      <c r="F449" s="157" t="s">
        <v>985</v>
      </c>
      <c r="G449" s="80"/>
    </row>
    <row r="450" spans="1:7" ht="45" x14ac:dyDescent="0.25">
      <c r="A450" s="157" t="s">
        <v>1745</v>
      </c>
      <c r="B450" s="157" t="s">
        <v>1736</v>
      </c>
      <c r="C450" s="157" t="s">
        <v>168</v>
      </c>
      <c r="D450" s="157" t="s">
        <v>483</v>
      </c>
      <c r="E450" s="157" t="s">
        <v>990</v>
      </c>
      <c r="F450" s="157" t="s">
        <v>985</v>
      </c>
      <c r="G450" s="80"/>
    </row>
    <row r="451" spans="1:7" ht="30" x14ac:dyDescent="0.25">
      <c r="A451" s="157" t="s">
        <v>1746</v>
      </c>
      <c r="B451" s="157" t="s">
        <v>1736</v>
      </c>
      <c r="C451" s="157" t="s">
        <v>168</v>
      </c>
      <c r="D451" s="157" t="s">
        <v>483</v>
      </c>
      <c r="E451" s="157" t="s">
        <v>992</v>
      </c>
      <c r="F451" s="157" t="s">
        <v>991</v>
      </c>
      <c r="G451" s="80"/>
    </row>
    <row r="452" spans="1:7" ht="105" x14ac:dyDescent="0.25">
      <c r="A452" s="157" t="s">
        <v>1747</v>
      </c>
      <c r="B452" s="157" t="s">
        <v>1736</v>
      </c>
      <c r="C452" s="157" t="s">
        <v>168</v>
      </c>
      <c r="D452" s="157" t="s">
        <v>483</v>
      </c>
      <c r="E452" s="157" t="s">
        <v>993</v>
      </c>
      <c r="F452" s="157" t="s">
        <v>991</v>
      </c>
      <c r="G452" s="80"/>
    </row>
    <row r="453" spans="1:7" ht="30" x14ac:dyDescent="0.25">
      <c r="A453" s="157" t="s">
        <v>1748</v>
      </c>
      <c r="B453" s="157" t="s">
        <v>1736</v>
      </c>
      <c r="C453" s="157" t="s">
        <v>168</v>
      </c>
      <c r="D453" s="157" t="s">
        <v>483</v>
      </c>
      <c r="E453" s="157" t="s">
        <v>995</v>
      </c>
      <c r="F453" s="157" t="s">
        <v>994</v>
      </c>
      <c r="G453" s="80"/>
    </row>
    <row r="454" spans="1:7" ht="30" x14ac:dyDescent="0.25">
      <c r="A454" s="157" t="s">
        <v>1749</v>
      </c>
      <c r="B454" s="157" t="s">
        <v>1736</v>
      </c>
      <c r="C454" s="157" t="s">
        <v>168</v>
      </c>
      <c r="D454" s="157" t="s">
        <v>483</v>
      </c>
      <c r="E454" s="157" t="s">
        <v>996</v>
      </c>
      <c r="F454" s="157" t="s">
        <v>994</v>
      </c>
      <c r="G454" s="80"/>
    </row>
    <row r="455" spans="1:7" ht="45" x14ac:dyDescent="0.25">
      <c r="A455" s="157" t="s">
        <v>1750</v>
      </c>
      <c r="B455" s="157" t="s">
        <v>1736</v>
      </c>
      <c r="C455" s="157" t="s">
        <v>168</v>
      </c>
      <c r="D455" s="157" t="s">
        <v>483</v>
      </c>
      <c r="E455" s="157" t="s">
        <v>997</v>
      </c>
      <c r="F455" s="157" t="s">
        <v>994</v>
      </c>
      <c r="G455" s="80"/>
    </row>
    <row r="456" spans="1:7" ht="45" x14ac:dyDescent="0.25">
      <c r="A456" s="157" t="s">
        <v>1751</v>
      </c>
      <c r="B456" s="157" t="s">
        <v>1736</v>
      </c>
      <c r="C456" s="157" t="s">
        <v>168</v>
      </c>
      <c r="D456" s="157" t="s">
        <v>483</v>
      </c>
      <c r="E456" s="157" t="s">
        <v>998</v>
      </c>
      <c r="F456" s="157" t="s">
        <v>994</v>
      </c>
      <c r="G456" s="80"/>
    </row>
    <row r="457" spans="1:7" ht="45" x14ac:dyDescent="0.25">
      <c r="A457" s="157" t="s">
        <v>1752</v>
      </c>
      <c r="B457" s="157" t="s">
        <v>1736</v>
      </c>
      <c r="C457" s="157" t="s">
        <v>168</v>
      </c>
      <c r="D457" s="157" t="s">
        <v>483</v>
      </c>
      <c r="E457" s="157" t="s">
        <v>999</v>
      </c>
      <c r="F457" s="157" t="s">
        <v>994</v>
      </c>
      <c r="G457" s="80"/>
    </row>
    <row r="458" spans="1:7" ht="30" x14ac:dyDescent="0.25">
      <c r="A458" s="157" t="s">
        <v>1753</v>
      </c>
      <c r="B458" s="157" t="s">
        <v>1736</v>
      </c>
      <c r="C458" s="157" t="s">
        <v>168</v>
      </c>
      <c r="D458" s="157" t="s">
        <v>483</v>
      </c>
      <c r="E458" s="157" t="s">
        <v>1000</v>
      </c>
      <c r="F458" s="157" t="s">
        <v>119</v>
      </c>
      <c r="G458" s="80"/>
    </row>
    <row r="459" spans="1:7" ht="45" x14ac:dyDescent="0.25">
      <c r="A459" s="157" t="s">
        <v>1754</v>
      </c>
      <c r="B459" s="157" t="s">
        <v>1736</v>
      </c>
      <c r="C459" s="157" t="s">
        <v>168</v>
      </c>
      <c r="D459" s="157" t="s">
        <v>483</v>
      </c>
      <c r="E459" s="157" t="s">
        <v>1001</v>
      </c>
      <c r="F459" s="157" t="s">
        <v>119</v>
      </c>
      <c r="G459" s="80"/>
    </row>
    <row r="460" spans="1:7" ht="45" x14ac:dyDescent="0.25">
      <c r="A460" s="157" t="s">
        <v>1755</v>
      </c>
      <c r="B460" s="157" t="s">
        <v>1736</v>
      </c>
      <c r="C460" s="157" t="s">
        <v>168</v>
      </c>
      <c r="D460" s="157" t="s">
        <v>483</v>
      </c>
      <c r="E460" s="157" t="s">
        <v>1002</v>
      </c>
      <c r="F460" s="157" t="s">
        <v>119</v>
      </c>
      <c r="G460" s="80"/>
    </row>
    <row r="461" spans="1:7" ht="30" x14ac:dyDescent="0.25">
      <c r="A461" s="157" t="s">
        <v>1756</v>
      </c>
      <c r="B461" s="157" t="s">
        <v>1736</v>
      </c>
      <c r="C461" s="157" t="s">
        <v>168</v>
      </c>
      <c r="D461" s="157" t="s">
        <v>483</v>
      </c>
      <c r="E461" s="157" t="s">
        <v>1003</v>
      </c>
      <c r="F461" s="157" t="s">
        <v>119</v>
      </c>
      <c r="G461" s="80"/>
    </row>
    <row r="462" spans="1:7" ht="60" x14ac:dyDescent="0.25">
      <c r="A462" s="157" t="s">
        <v>1757</v>
      </c>
      <c r="B462" s="157" t="s">
        <v>1736</v>
      </c>
      <c r="C462" s="157" t="s">
        <v>168</v>
      </c>
      <c r="D462" s="157" t="s">
        <v>483</v>
      </c>
      <c r="E462" s="157" t="s">
        <v>1004</v>
      </c>
      <c r="F462" s="157" t="s">
        <v>119</v>
      </c>
      <c r="G462" s="80"/>
    </row>
    <row r="463" spans="1:7" ht="30" x14ac:dyDescent="0.25">
      <c r="A463" s="157" t="s">
        <v>1758</v>
      </c>
      <c r="B463" s="157" t="s">
        <v>1736</v>
      </c>
      <c r="C463" s="157" t="s">
        <v>168</v>
      </c>
      <c r="D463" s="157" t="s">
        <v>483</v>
      </c>
      <c r="E463" s="157" t="s">
        <v>1005</v>
      </c>
      <c r="F463" s="157" t="s">
        <v>119</v>
      </c>
      <c r="G463" s="80"/>
    </row>
    <row r="464" spans="1:7" ht="60" x14ac:dyDescent="0.25">
      <c r="A464" s="157" t="s">
        <v>1759</v>
      </c>
      <c r="B464" s="157" t="s">
        <v>1736</v>
      </c>
      <c r="C464" s="157" t="s">
        <v>168</v>
      </c>
      <c r="D464" s="157" t="s">
        <v>483</v>
      </c>
      <c r="E464" s="157" t="s">
        <v>1006</v>
      </c>
      <c r="F464" s="157" t="s">
        <v>119</v>
      </c>
      <c r="G464" s="80"/>
    </row>
    <row r="465" spans="1:7" ht="30" x14ac:dyDescent="0.25">
      <c r="A465" s="157" t="s">
        <v>1760</v>
      </c>
      <c r="B465" s="157" t="s">
        <v>1736</v>
      </c>
      <c r="C465" s="157" t="s">
        <v>168</v>
      </c>
      <c r="D465" s="157" t="s">
        <v>483</v>
      </c>
      <c r="E465" s="157" t="s">
        <v>1007</v>
      </c>
      <c r="F465" s="157" t="s">
        <v>119</v>
      </c>
      <c r="G465" s="80"/>
    </row>
    <row r="466" spans="1:7" ht="30" x14ac:dyDescent="0.25">
      <c r="A466" s="157" t="s">
        <v>1761</v>
      </c>
      <c r="B466" s="157" t="s">
        <v>1736</v>
      </c>
      <c r="C466" s="157" t="s">
        <v>168</v>
      </c>
      <c r="D466" s="157" t="s">
        <v>483</v>
      </c>
      <c r="E466" s="157" t="s">
        <v>1009</v>
      </c>
      <c r="F466" s="157" t="s">
        <v>1008</v>
      </c>
      <c r="G466" s="80"/>
    </row>
    <row r="467" spans="1:7" ht="30" x14ac:dyDescent="0.25">
      <c r="A467" s="157" t="s">
        <v>1762</v>
      </c>
      <c r="B467" s="157" t="s">
        <v>1736</v>
      </c>
      <c r="C467" s="157" t="s">
        <v>168</v>
      </c>
      <c r="D467" s="157" t="s">
        <v>483</v>
      </c>
      <c r="E467" s="157" t="s">
        <v>1010</v>
      </c>
      <c r="F467" s="157" t="s">
        <v>1008</v>
      </c>
      <c r="G467" s="80"/>
    </row>
    <row r="468" spans="1:7" ht="30" x14ac:dyDescent="0.25">
      <c r="A468" s="157" t="s">
        <v>1763</v>
      </c>
      <c r="B468" s="157" t="s">
        <v>1736</v>
      </c>
      <c r="C468" s="157" t="s">
        <v>168</v>
      </c>
      <c r="D468" s="157" t="s">
        <v>483</v>
      </c>
      <c r="E468" s="157" t="s">
        <v>2356</v>
      </c>
      <c r="F468" s="157" t="s">
        <v>1008</v>
      </c>
      <c r="G468" s="80"/>
    </row>
    <row r="469" spans="1:7" ht="30" x14ac:dyDescent="0.25">
      <c r="A469" s="157" t="s">
        <v>1764</v>
      </c>
      <c r="B469" s="157" t="s">
        <v>1736</v>
      </c>
      <c r="C469" s="157" t="s">
        <v>168</v>
      </c>
      <c r="D469" s="157" t="s">
        <v>483</v>
      </c>
      <c r="E469" s="157" t="s">
        <v>2347</v>
      </c>
      <c r="F469" s="157" t="s">
        <v>1008</v>
      </c>
      <c r="G469" s="80"/>
    </row>
    <row r="470" spans="1:7" ht="75" x14ac:dyDescent="0.25">
      <c r="A470" s="157" t="s">
        <v>1765</v>
      </c>
      <c r="B470" s="157" t="s">
        <v>1736</v>
      </c>
      <c r="C470" s="157" t="s">
        <v>168</v>
      </c>
      <c r="D470" s="157" t="s">
        <v>483</v>
      </c>
      <c r="E470" s="157" t="s">
        <v>2357</v>
      </c>
      <c r="F470" s="157" t="s">
        <v>1008</v>
      </c>
      <c r="G470" s="80"/>
    </row>
    <row r="471" spans="1:7" ht="180" x14ac:dyDescent="0.25">
      <c r="A471" s="157" t="s">
        <v>1766</v>
      </c>
      <c r="B471" s="157" t="s">
        <v>1736</v>
      </c>
      <c r="C471" s="157" t="s">
        <v>168</v>
      </c>
      <c r="D471" s="157" t="s">
        <v>483</v>
      </c>
      <c r="E471" s="157" t="s">
        <v>1011</v>
      </c>
      <c r="F471" s="157" t="s">
        <v>1008</v>
      </c>
      <c r="G471" s="80"/>
    </row>
    <row r="472" spans="1:7" ht="45" x14ac:dyDescent="0.25">
      <c r="A472" s="157" t="s">
        <v>1767</v>
      </c>
      <c r="B472" s="157" t="s">
        <v>1736</v>
      </c>
      <c r="C472" s="157" t="s">
        <v>168</v>
      </c>
      <c r="D472" s="157" t="s">
        <v>483</v>
      </c>
      <c r="E472" s="157" t="s">
        <v>2355</v>
      </c>
      <c r="F472" s="157" t="s">
        <v>1008</v>
      </c>
      <c r="G472" s="80"/>
    </row>
  </sheetData>
  <autoFilter ref="G1"/>
  <pageMargins left="0.7" right="0.7" top="0.75" bottom="0.75" header="0.3" footer="0.3"/>
  <pageSetup paperSize="9" orientation="portrait" verticalDpi="0"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workbookViewId="0">
      <selection activeCell="A22" sqref="A22"/>
    </sheetView>
  </sheetViews>
  <sheetFormatPr defaultRowHeight="15" x14ac:dyDescent="0.25"/>
  <cols>
    <col min="1" max="1" width="30.5703125" style="2" bestFit="1" customWidth="1"/>
  </cols>
  <sheetData>
    <row r="1" spans="1:1" x14ac:dyDescent="0.25">
      <c r="A1" s="2" t="s">
        <v>28</v>
      </c>
    </row>
    <row r="2" spans="1:1" x14ac:dyDescent="0.25">
      <c r="A2" s="10" t="s">
        <v>3</v>
      </c>
    </row>
    <row r="3" spans="1:1" x14ac:dyDescent="0.25">
      <c r="A3" s="10" t="s">
        <v>4</v>
      </c>
    </row>
    <row r="4" spans="1:1" x14ac:dyDescent="0.25">
      <c r="A4" s="10" t="s">
        <v>5</v>
      </c>
    </row>
    <row r="5" spans="1:1" x14ac:dyDescent="0.25">
      <c r="A5" s="10" t="s">
        <v>6</v>
      </c>
    </row>
    <row r="6" spans="1:1" x14ac:dyDescent="0.25">
      <c r="A6" s="10" t="s">
        <v>7</v>
      </c>
    </row>
    <row r="7" spans="1:1" x14ac:dyDescent="0.25">
      <c r="A7" s="10" t="s">
        <v>8</v>
      </c>
    </row>
    <row r="8" spans="1:1" x14ac:dyDescent="0.25">
      <c r="A8" s="10" t="s">
        <v>9</v>
      </c>
    </row>
    <row r="9" spans="1:1" x14ac:dyDescent="0.25">
      <c r="A9" s="10" t="s">
        <v>10</v>
      </c>
    </row>
    <row r="10" spans="1:1" x14ac:dyDescent="0.25">
      <c r="A10" s="10" t="s">
        <v>11</v>
      </c>
    </row>
    <row r="11" spans="1:1" x14ac:dyDescent="0.25">
      <c r="A11" s="10" t="s">
        <v>12</v>
      </c>
    </row>
    <row r="12" spans="1:1" x14ac:dyDescent="0.25">
      <c r="A12" s="10" t="s">
        <v>29</v>
      </c>
    </row>
    <row r="13" spans="1:1" x14ac:dyDescent="0.25">
      <c r="A13" s="10" t="s">
        <v>13</v>
      </c>
    </row>
    <row r="14" spans="1:1" x14ac:dyDescent="0.25">
      <c r="A14" s="10" t="s">
        <v>14</v>
      </c>
    </row>
    <row r="15" spans="1:1" x14ac:dyDescent="0.25">
      <c r="A15" s="10" t="s">
        <v>15</v>
      </c>
    </row>
    <row r="16" spans="1:1" x14ac:dyDescent="0.25">
      <c r="A16" s="10" t="s">
        <v>16</v>
      </c>
    </row>
    <row r="17" spans="1:1" x14ac:dyDescent="0.25">
      <c r="A17" s="10" t="s">
        <v>17</v>
      </c>
    </row>
    <row r="18" spans="1:1" x14ac:dyDescent="0.25">
      <c r="A18" s="10" t="s">
        <v>18</v>
      </c>
    </row>
    <row r="19" spans="1:1" x14ac:dyDescent="0.25">
      <c r="A19" s="10" t="s">
        <v>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Internal Document</p:Name>
  <p:Description/>
  <p:Statement/>
  <p:PolicyItems>
    <p:PolicyItem featureId="Microsoft.Office.RecordsManagement.PolicyFeatures.PolicyLabel" staticId="0x01010080BA501C28BD2B45BABA7A9754BC9A7F00E3D34FA11DE5B44E92ED55A6EE6F2ED5|801092262" UniqueId="b22c9ddd-ba59-41cd-a036-d1d49cc14dcc">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metadata">_UIVersionString</segment>
        </label>
      </p:CustomData>
    </p:PolicyItem>
  </p:PolicyItems>
</p:Policy>
</file>

<file path=customXml/item3.xml><?xml version="1.0" encoding="utf-8"?>
<p:properties xmlns:p="http://schemas.microsoft.com/office/2006/metadata/properties" xmlns:xsi="http://www.w3.org/2001/XMLSchema-instance" xmlns:pc="http://schemas.microsoft.com/office/infopath/2007/PartnerControls">
  <documentManagement>
    <DLCPolicyLabelClientValue xmlns="cc78448c-897f-4c6c-b87c-be97b8e26dd9">{_UIVersionString}</DLCPolicyLabelClientValue>
    <IconOverlay xmlns="http://schemas.microsoft.com/sharepoint/v4" xsi:nil="true"/>
    <Notes0 xmlns="cc78448c-897f-4c6c-b87c-be97b8e26dd9" xsi:nil="true"/>
    <ITMWorkPackage01 xmlns="a2c11bb0-d84f-4323-a626-c0c2873747f9">WP07</ITMWorkPackage01>
    <DLCPolicyLabelLock xmlns="cc78448c-897f-4c6c-b87c-be97b8e26dd9" xsi:nil="true"/>
    <DocumentType1 xmlns="a2c11bb0-d84f-4323-a626-c0c2873747f9">1</DocumentType1>
    <CheckPoint2 xmlns="a2c11bb0-d84f-4323-a626-c0c2873747f9">[NA]</CheckPoint2>
    <itminternaldocumentstatus1 xmlns="a2c11bb0-d84f-4323-a626-c0c2873747f9">REVIEW</itminternaldocumentstatus1>
    <DLCPolicyLabelValue xmlns="cc78448c-897f-4c6c-b87c-be97b8e26dd9">0.33</DLCPolicyLabelValue>
  </documentManagement>
</p:properties>
</file>

<file path=customXml/item4.xml><?xml version="1.0" encoding="utf-8"?>
<?mso-contentType ?>
<SharedContentType xmlns="Microsoft.SharePoint.Taxonomy.ContentTypeSync" SourceId="fd456807-6760-4d1a-acbe-8bffdffcd3ac" ContentTypeId="0x01" PreviousValue="false"/>
</file>

<file path=customXml/item5.xml><?xml version="1.0" encoding="utf-8"?>
<ct:contentTypeSchema xmlns:ct="http://schemas.microsoft.com/office/2006/metadata/contentType" xmlns:ma="http://schemas.microsoft.com/office/2006/metadata/properties/metaAttributes" ct:_="" ma:_="" ma:contentTypeName="Internal Document" ma:contentTypeID="0x01010080BA501C28BD2B45BABA7A9754BC9A7F00E3D34FA11DE5B44E92ED55A6EE6F2ED5" ma:contentTypeVersion="18" ma:contentTypeDescription="ITM Internal Document" ma:contentTypeScope="" ma:versionID="a3b5aa74479a51c4976b115906780215">
  <xsd:schema xmlns:xsd="http://www.w3.org/2001/XMLSchema" xmlns:xs="http://www.w3.org/2001/XMLSchema" xmlns:p="http://schemas.microsoft.com/office/2006/metadata/properties" xmlns:ns1="http://schemas.microsoft.com/sharepoint/v3" xmlns:ns2="a2c11bb0-d84f-4323-a626-c0c2873747f9" xmlns:ns3="cc78448c-897f-4c6c-b87c-be97b8e26dd9" xmlns:ns4="http://schemas.microsoft.com/sharepoint/v4" targetNamespace="http://schemas.microsoft.com/office/2006/metadata/properties" ma:root="true" ma:fieldsID="f2c449d4bc34283462e57ae8baec24c6" ns1:_="" ns2:_="" ns3:_="" ns4:_="">
    <xsd:import namespace="http://schemas.microsoft.com/sharepoint/v3"/>
    <xsd:import namespace="a2c11bb0-d84f-4323-a626-c0c2873747f9"/>
    <xsd:import namespace="cc78448c-897f-4c6c-b87c-be97b8e26dd9"/>
    <xsd:import namespace="http://schemas.microsoft.com/sharepoint/v4"/>
    <xsd:element name="properties">
      <xsd:complexType>
        <xsd:sequence>
          <xsd:element name="documentManagement">
            <xsd:complexType>
              <xsd:all>
                <xsd:element ref="ns2:CheckPoint2" minOccurs="0"/>
                <xsd:element ref="ns2:DocumentType1" minOccurs="0"/>
                <xsd:element ref="ns2:ITMWorkPackage01" minOccurs="0"/>
                <xsd:element ref="ns2:itminternaldocumentstatus1" minOccurs="0"/>
                <xsd:element ref="ns1:_dlc_Exempt" minOccurs="0"/>
                <xsd:element ref="ns3:DLCPolicyLabelValue" minOccurs="0"/>
                <xsd:element ref="ns3:DLCPolicyLabelClientValue" minOccurs="0"/>
                <xsd:element ref="ns3:DLCPolicyLabelLock" minOccurs="0"/>
                <xsd:element ref="ns4:IconOverlay" minOccurs="0"/>
                <xsd:element ref="ns3:Notes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2"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2c11bb0-d84f-4323-a626-c0c2873747f9" elementFormDefault="qualified">
    <xsd:import namespace="http://schemas.microsoft.com/office/2006/documentManagement/types"/>
    <xsd:import namespace="http://schemas.microsoft.com/office/infopath/2007/PartnerControls"/>
    <xsd:element name="CheckPoint2" ma:index="2" nillable="true" ma:displayName="CheckPoint" ma:default="[NA]" ma:description="ITM Checkpoint Deliverable. Fill ONLY for checkpoint documents: Document Title - CP1, CP2, CP2b, CP3, CP4, CP5" ma:format="Dropdown" ma:internalName="CheckPoint2">
      <xsd:simpleType>
        <xsd:restriction base="dms:Choice">
          <xsd:enumeration value="[NA]"/>
          <xsd:enumeration value="CP1"/>
          <xsd:enumeration value="CP2"/>
          <xsd:enumeration value="CP2b"/>
        </xsd:restriction>
      </xsd:simpleType>
    </xsd:element>
    <xsd:element name="DocumentType1" ma:index="3" nillable="true" ma:displayName="ITM Document Type" ma:list="{0d684656-cca3-4b5e-a7b0-91d0f64dee82}" ma:internalName="DocumentType1" ma:readOnly="false" ma:showField="Type_x0020_Display" ma:web="a2c11bb0-d84f-4323-a626-c0c2873747f9">
      <xsd:simpleType>
        <xsd:restriction base="dms:Lookup"/>
      </xsd:simpleType>
    </xsd:element>
    <xsd:element name="ITMWorkPackage01" ma:index="4" nillable="true" ma:displayName="ITM WP" ma:description="Chose the WP your document relates to. If multiple WPs, like PMP for instance, select [ALL]" ma:format="Dropdown" ma:internalName="ITMWorkPackage01">
      <xsd:simpleType>
        <xsd:restriction base="dms:Choice">
          <xsd:enumeration value="[ALL]"/>
          <xsd:enumeration value="WP01"/>
          <xsd:enumeration value="WP02"/>
          <xsd:enumeration value="WP03"/>
          <xsd:enumeration value="WP04"/>
          <xsd:enumeration value="WP05"/>
          <xsd:enumeration value="WP06"/>
          <xsd:enumeration value="WP07"/>
          <xsd:enumeration value="WP08"/>
          <xsd:enumeration value="WP9.1"/>
          <xsd:enumeration value="WP9.2"/>
          <xsd:enumeration value="WP10"/>
          <xsd:enumeration value="WP11"/>
          <xsd:enumeration value="WP12.1"/>
          <xsd:enumeration value="WP12.2"/>
          <xsd:enumeration value="WP13"/>
          <xsd:enumeration value="WP14"/>
        </xsd:restriction>
      </xsd:simpleType>
    </xsd:element>
    <xsd:element name="itminternaldocumentstatus1" ma:index="5" nillable="true" ma:displayName="Doc Status" ma:description="Document Status" ma:format="Dropdown" ma:internalName="itminternaldocumentstatus1">
      <xsd:simpleType>
        <xsd:restriction base="dms:Choice">
          <xsd:enumeration value="DRAFT"/>
          <xsd:enumeration value="REVIEW"/>
          <xsd:enumeration value="QA VALIDATION"/>
          <xsd:enumeration value="APPROVAL"/>
          <xsd:enumeration value="RELEASE"/>
          <xsd:enumeration value="RETIRED"/>
        </xsd:restriction>
      </xsd:simpleType>
    </xsd:element>
  </xsd:schema>
  <xsd:schema xmlns:xsd="http://www.w3.org/2001/XMLSchema" xmlns:xs="http://www.w3.org/2001/XMLSchema" xmlns:dms="http://schemas.microsoft.com/office/2006/documentManagement/types" xmlns:pc="http://schemas.microsoft.com/office/infopath/2007/PartnerControls" targetNamespace="cc78448c-897f-4c6c-b87c-be97b8e26dd9" elementFormDefault="qualified">
    <xsd:import namespace="http://schemas.microsoft.com/office/2006/documentManagement/types"/>
    <xsd:import namespace="http://schemas.microsoft.com/office/infopath/2007/PartnerControls"/>
    <xsd:element name="DLCPolicyLabelValue" ma:index="13"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4"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5" nillable="true" ma:displayName="Label Locked" ma:description="Indicates whether the label should be updated when item properties are modified." ma:hidden="true" ma:internalName="DLCPolicyLabelLock" ma:readOnly="false">
      <xsd:simpleType>
        <xsd:restriction base="dms:Text"/>
      </xsd:simpleType>
    </xsd:element>
    <xsd:element name="Notes0" ma:index="17" nillable="true" ma:displayName="Notes" ma:description="Additional notes about a document - Free text" ma:internalName="Notes0">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6"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B30A8E-A18E-4FB0-AA13-6A6DB833AA9A}">
  <ds:schemaRefs>
    <ds:schemaRef ds:uri="http://schemas.microsoft.com/sharepoint/v3/contenttype/forms"/>
  </ds:schemaRefs>
</ds:datastoreItem>
</file>

<file path=customXml/itemProps2.xml><?xml version="1.0" encoding="utf-8"?>
<ds:datastoreItem xmlns:ds="http://schemas.openxmlformats.org/officeDocument/2006/customXml" ds:itemID="{7DEF393A-AE13-4CAB-8A34-EDBE9439605F}">
  <ds:schemaRefs>
    <ds:schemaRef ds:uri="office.server.policy"/>
  </ds:schemaRefs>
</ds:datastoreItem>
</file>

<file path=customXml/itemProps3.xml><?xml version="1.0" encoding="utf-8"?>
<ds:datastoreItem xmlns:ds="http://schemas.openxmlformats.org/officeDocument/2006/customXml" ds:itemID="{CC4E2F33-7256-4A84-A1F2-34D43013966C}">
  <ds:schemaRefs>
    <ds:schemaRef ds:uri="http://schemas.microsoft.com/sharepoint/v4"/>
    <ds:schemaRef ds:uri="http://purl.org/dc/terms/"/>
    <ds:schemaRef ds:uri="a2c11bb0-d84f-4323-a626-c0c2873747f9"/>
    <ds:schemaRef ds:uri="http://purl.org/dc/dcmitype/"/>
    <ds:schemaRef ds:uri="http://schemas.microsoft.com/office/infopath/2007/PartnerControls"/>
    <ds:schemaRef ds:uri="cc78448c-897f-4c6c-b87c-be97b8e26dd9"/>
    <ds:schemaRef ds:uri="http://purl.org/dc/elements/1.1/"/>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9A719B6C-1E04-45FA-BB4C-2803B62222D4}">
  <ds:schemaRefs>
    <ds:schemaRef ds:uri="Microsoft.SharePoint.Taxonomy.ContentTypeSync"/>
  </ds:schemaRefs>
</ds:datastoreItem>
</file>

<file path=customXml/itemProps5.xml><?xml version="1.0" encoding="utf-8"?>
<ds:datastoreItem xmlns:ds="http://schemas.openxmlformats.org/officeDocument/2006/customXml" ds:itemID="{4E8413CD-C21E-4AF7-BE13-8690A75A91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2c11bb0-d84f-4323-a626-c0c2873747f9"/>
    <ds:schemaRef ds:uri="cc78448c-897f-4c6c-b87c-be97b8e26dd9"/>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Instructions</vt:lpstr>
      <vt:lpstr>Offer Summary</vt:lpstr>
      <vt:lpstr>CLIN Summary-Spirals 0-1</vt:lpstr>
      <vt:lpstr>CLIN Summary-Spirals 2-5</vt:lpstr>
      <vt:lpstr>SSS (Task Order Based)</vt:lpstr>
      <vt:lpstr>SRS (Agile Implementation)</vt:lpstr>
      <vt:lpstr>Settings</vt:lpstr>
      <vt:lpstr>'CLIN Summary-Spirals 0-1'!_Ref87035820</vt:lpstr>
      <vt:lpstr>'CLIN Summary-Spirals 0-1'!Print_Area</vt:lpstr>
      <vt:lpstr>Instructions!Print_Area</vt:lpstr>
      <vt:lpstr>'Offer Summary'!Print_Area</vt:lpstr>
      <vt:lpstr>rngCurrencies</vt:lpstr>
      <vt:lpstr>Tot_OS_Base</vt:lpstr>
      <vt:lpstr>Tot_OS_OptEval</vt:lpstr>
    </vt:vector>
  </TitlesOfParts>
  <Company>NCIA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Green Sarah</dc:creator>
  <cp:lastModifiedBy>Adiyan Derya</cp:lastModifiedBy>
  <cp:lastPrinted>2018-08-17T12:06:07Z</cp:lastPrinted>
  <dcterms:created xsi:type="dcterms:W3CDTF">2017-07-10T07:03:59Z</dcterms:created>
  <dcterms:modified xsi:type="dcterms:W3CDTF">2023-07-10T11:18:23Z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0x01010080BA501C28BD2B45BABA7A9754BC9A7F00E3D34FA11DE5B44E92ED55A6EE6F2ED5</vt:lpwstr>
  </property>
  <property fmtid="{D5CDD505-2E9C-101B-9397-08002B2CF9AE}" pid="3" name="Assurance">
    <vt:lpwstr>NA - Not Applicable</vt:lpwstr>
  </property>
</Properties>
</file>