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C:\Users\Michail.Bozoudis\Desktop\"/>
    </mc:Choice>
  </mc:AlternateContent>
  <bookViews>
    <workbookView xWindow="0" yWindow="1845" windowWidth="19200" windowHeight="5055" tabRatio="914"/>
  </bookViews>
  <sheets>
    <sheet name="Sch.B Offer Summary" sheetId="60" r:id="rId1"/>
    <sheet name="CLIN 1-GPL disc. price" sheetId="44" r:id="rId2"/>
    <sheet name="CLIN 2-Services" sheetId="56" r:id="rId3"/>
    <sheet name="CLIN 3-Tempesting" sheetId="58" r:id="rId4"/>
    <sheet name="CLIN O1.1-GPL disc. price" sheetId="61" r:id="rId5"/>
    <sheet name="CLIN O1.2-Services" sheetId="65" r:id="rId6"/>
    <sheet name="GLIN O2.1-GPL disc. price" sheetId="62" r:id="rId7"/>
    <sheet name="CLIN O2.2-Services" sheetId="66" r:id="rId8"/>
    <sheet name="currencies list" sheetId="59" state="hidden"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66" l="1"/>
  <c r="D40" i="66"/>
  <c r="D36" i="66"/>
  <c r="D35" i="66"/>
  <c r="D34" i="66"/>
  <c r="D33" i="66"/>
  <c r="D41" i="65"/>
  <c r="D40" i="65"/>
  <c r="D36" i="65"/>
  <c r="D35" i="65"/>
  <c r="D34" i="65"/>
  <c r="D33" i="65"/>
  <c r="D41" i="56"/>
  <c r="D40" i="56"/>
  <c r="D36" i="56"/>
  <c r="D35" i="56"/>
  <c r="D34" i="56"/>
  <c r="D33" i="56"/>
  <c r="F28" i="62"/>
  <c r="F27" i="62"/>
  <c r="F26" i="62"/>
  <c r="F25" i="62"/>
  <c r="F24" i="62"/>
  <c r="F23" i="62"/>
  <c r="F22" i="62"/>
  <c r="F21" i="62"/>
  <c r="F20" i="62"/>
  <c r="F19" i="62"/>
  <c r="F17" i="62"/>
  <c r="F16" i="62"/>
  <c r="F15" i="62"/>
  <c r="F14" i="62"/>
  <c r="F13" i="62"/>
  <c r="F12" i="62"/>
  <c r="F11" i="62"/>
  <c r="F10" i="62"/>
  <c r="F9" i="62"/>
  <c r="F8" i="62"/>
  <c r="F7" i="62"/>
  <c r="F6" i="62"/>
  <c r="F5" i="62"/>
  <c r="F4" i="62"/>
  <c r="E63" i="58"/>
  <c r="D12" i="60"/>
  <c r="F28" i="61"/>
  <c r="F27" i="61"/>
  <c r="F26" i="61"/>
  <c r="F25" i="61"/>
  <c r="F24" i="61"/>
  <c r="F23" i="61"/>
  <c r="F22" i="61"/>
  <c r="F21" i="61"/>
  <c r="F20" i="61"/>
  <c r="F19" i="61"/>
  <c r="F17" i="61"/>
  <c r="F16" i="61"/>
  <c r="F15" i="61"/>
  <c r="F14" i="61"/>
  <c r="F13" i="61"/>
  <c r="F12" i="61"/>
  <c r="F11" i="61"/>
  <c r="F10" i="61"/>
  <c r="F9" i="61"/>
  <c r="F8" i="61"/>
  <c r="F7" i="61"/>
  <c r="F6" i="61"/>
  <c r="F5" i="61"/>
  <c r="F4" i="61"/>
  <c r="F28" i="44"/>
  <c r="F27" i="44"/>
  <c r="F26" i="44"/>
  <c r="F25" i="44"/>
  <c r="F24" i="44"/>
  <c r="F23" i="44"/>
  <c r="F22" i="44"/>
  <c r="F21" i="44"/>
  <c r="F20" i="44"/>
  <c r="F19" i="44"/>
  <c r="F17" i="44"/>
  <c r="F16" i="44"/>
  <c r="F15" i="44"/>
  <c r="F14" i="44"/>
  <c r="F13" i="44"/>
  <c r="F12" i="44"/>
  <c r="F11" i="44"/>
  <c r="F10" i="44"/>
  <c r="F9" i="44"/>
  <c r="F8" i="44"/>
  <c r="F7" i="44"/>
  <c r="F6" i="44"/>
  <c r="F5" i="44"/>
  <c r="F4" i="44"/>
  <c r="F29" i="62"/>
  <c r="D19" i="60"/>
  <c r="F29" i="44"/>
  <c r="F29" i="61"/>
  <c r="D15" i="60"/>
  <c r="D20" i="60"/>
  <c r="D16" i="60"/>
  <c r="G30" i="66"/>
  <c r="G30" i="65"/>
  <c r="G34" i="66"/>
  <c r="G33" i="66"/>
  <c r="D9" i="60"/>
  <c r="G35" i="66"/>
  <c r="G40" i="66"/>
  <c r="G36" i="66"/>
  <c r="G41" i="66"/>
  <c r="G37" i="66"/>
  <c r="D21" i="60"/>
  <c r="G42" i="66"/>
  <c r="D22" i="60"/>
  <c r="G40" i="65"/>
  <c r="G35" i="65"/>
  <c r="G34" i="65"/>
  <c r="G36" i="65"/>
  <c r="G41" i="65"/>
  <c r="G33" i="65"/>
  <c r="G30" i="56"/>
  <c r="G37" i="65"/>
  <c r="D17" i="60"/>
  <c r="G42" i="65"/>
  <c r="D18" i="60"/>
  <c r="D24" i="60"/>
  <c r="D8" i="60"/>
  <c r="G34" i="56"/>
  <c r="G33" i="56"/>
  <c r="G36" i="56"/>
  <c r="G40" i="56"/>
  <c r="G35" i="56"/>
  <c r="G41" i="56"/>
  <c r="G42" i="56"/>
  <c r="D11" i="60"/>
  <c r="G37" i="56"/>
  <c r="D10" i="60"/>
  <c r="D14" i="60"/>
  <c r="D6" i="60"/>
  <c r="D5" i="60"/>
</calcChain>
</file>

<file path=xl/sharedStrings.xml><?xml version="1.0" encoding="utf-8"?>
<sst xmlns="http://schemas.openxmlformats.org/spreadsheetml/2006/main" count="661" uniqueCount="491">
  <si>
    <t>CO-115760-e-FIT Schedule B - (LAN) Network Equipment</t>
  </si>
  <si>
    <t xml:space="preserve">CLIN Number </t>
  </si>
  <si>
    <t>CLIN DESCRIPTION</t>
  </si>
  <si>
    <t>Firm Fixed Price</t>
  </si>
  <si>
    <t xml:space="preserve">Declare Currency =&gt; </t>
  </si>
  <si>
    <t>Grand Total Firm Fixed Price - Base Contract</t>
  </si>
  <si>
    <t>Grand Total Firm Fixed Price - Base Contract + Evaluated Options</t>
  </si>
  <si>
    <t>CLIN 1</t>
  </si>
  <si>
    <t>CLIN 1 (BASE 3Y-Evaluated) - Global Price List (GPL) discounted price</t>
  </si>
  <si>
    <t>CLIN 2.1</t>
  </si>
  <si>
    <t>CLIN 2.1 (BASE 3Y-Evaluated) - Engineering Services</t>
  </si>
  <si>
    <t>CLIN 2.2</t>
  </si>
  <si>
    <t>CLIN 2.2 (BASE 3Y-Evaluated) - PHS&amp;T</t>
  </si>
  <si>
    <t>CLIN 2.3</t>
  </si>
  <si>
    <t>CLIN 2.3 (BASE 3Y-Evaluated) - Warranty extentions</t>
  </si>
  <si>
    <t>CLIN 3</t>
  </si>
  <si>
    <t>CLIN 3 (BASE 3Y-Evaluated) - Tempesting</t>
  </si>
  <si>
    <t>Total Firm Fixed Price Base Contract</t>
  </si>
  <si>
    <t>CLIN O1.1</t>
  </si>
  <si>
    <t>CLIN O1.1 (OPTION1 1Y-Evaluated) - Global Price List (GPL) discounted price</t>
  </si>
  <si>
    <t>CLIN O1.2.1</t>
  </si>
  <si>
    <t>CLIN O1.2.1 (OPTION1 1Y-Evaluated) - Engineering Services</t>
  </si>
  <si>
    <t>CLIN O1.2.2</t>
  </si>
  <si>
    <t>CLIN O1.2.2 (OPTION1 1Y-Evaluated) - PHS&amp;T</t>
  </si>
  <si>
    <t>CLIN O1.2.3</t>
  </si>
  <si>
    <t>CLIN O1.2.3 (OPTION1 1Y-Evaluated) - Warranty extentions</t>
  </si>
  <si>
    <t>CLIN O2.1</t>
  </si>
  <si>
    <t>CLIN O2.1 (OPTION2 1Y-Evaluated) - Global Price List (GPL) discounted price</t>
  </si>
  <si>
    <t>CLIN O2.2.1</t>
  </si>
  <si>
    <t>CLIN O2.2.1 (OPTION2 1Y-Evaluated) - Engineering Services</t>
  </si>
  <si>
    <t>CLIN O2.2.2</t>
  </si>
  <si>
    <t>CLIN O2.2.2 (OPTION2 1Y-Evaluated) - PHS&amp;T</t>
  </si>
  <si>
    <t>CLIN O2.2.3</t>
  </si>
  <si>
    <t>CLIN O2.2.3 (OPTION2 1Y-Evaluated) - Warranty extentions</t>
  </si>
  <si>
    <t>Total Firm Fixed Price Evaluated Options</t>
  </si>
  <si>
    <t>CLIN</t>
  </si>
  <si>
    <t>Description</t>
  </si>
  <si>
    <t>Notional amounts ordered at Global Price List (GPL) Prices in EUR
(for evaluation purposes only)</t>
  </si>
  <si>
    <t>Discount % from GPL</t>
  </si>
  <si>
    <t>Evaluated price</t>
  </si>
  <si>
    <t>Bidder's comments (optional)</t>
  </si>
  <si>
    <t>1.1</t>
  </si>
  <si>
    <t>CISCO</t>
  </si>
  <si>
    <t>1.1.1</t>
  </si>
  <si>
    <t>Collaboration Endpoints Products</t>
  </si>
  <si>
    <t>1.1.2</t>
  </si>
  <si>
    <t>Contact Center Products</t>
  </si>
  <si>
    <t>1.1.3</t>
  </si>
  <si>
    <t>Routers</t>
  </si>
  <si>
    <t>1.1.4</t>
  </si>
  <si>
    <t>Servers - Cisco Unified Computing System</t>
  </si>
  <si>
    <t>1.1.5</t>
  </si>
  <si>
    <t>Storage Networking Products</t>
  </si>
  <si>
    <t>1.1.6</t>
  </si>
  <si>
    <t>Switches Products</t>
  </si>
  <si>
    <t>1.1.7</t>
  </si>
  <si>
    <t>Unified Communications</t>
  </si>
  <si>
    <t>1.1.8</t>
  </si>
  <si>
    <t>Universal Gateways and Access Servers Products</t>
  </si>
  <si>
    <t>1.1.9</t>
  </si>
  <si>
    <t>Video Products</t>
  </si>
  <si>
    <t>1.1.10</t>
  </si>
  <si>
    <t>Wireless Products</t>
  </si>
  <si>
    <t>1.1.11</t>
  </si>
  <si>
    <t>Conferencing Products</t>
  </si>
  <si>
    <t>1.1.12</t>
  </si>
  <si>
    <t>CISCO SmartNet Services - Direct attached (ordered together with the hardware)</t>
  </si>
  <si>
    <t>1.1.13</t>
  </si>
  <si>
    <t>CISCO SmartNet Services - Delayed attached (ordered later/separately of the hardware)</t>
  </si>
  <si>
    <t>1.1.14</t>
  </si>
  <si>
    <t>CISCO Smartnet Services - renewal of Smartnet contracts</t>
  </si>
  <si>
    <t>1.2</t>
  </si>
  <si>
    <t>FORTINET</t>
  </si>
  <si>
    <t>1.2.1</t>
  </si>
  <si>
    <r>
      <t xml:space="preserve">WAN Edge
   </t>
    </r>
    <r>
      <rPr>
        <sz val="11"/>
        <rFont val="Calibri"/>
        <family val="2"/>
        <scheme val="minor"/>
      </rPr>
      <t>1.2.1.1   Secure SD-WAN
    1.2.1.2   5G/LTE Wireless WAN</t>
    </r>
  </si>
  <si>
    <t>1.2.2</t>
  </si>
  <si>
    <r>
      <t xml:space="preserve">LAN Edge
    </t>
    </r>
    <r>
      <rPr>
        <sz val="11"/>
        <rFont val="Calibri"/>
        <family val="2"/>
        <scheme val="minor"/>
      </rPr>
      <t>1.2.2.1   Switch
     1.2.2.2   Wireless</t>
    </r>
  </si>
  <si>
    <t>1.2.3</t>
  </si>
  <si>
    <t>Device Edge – Zero trust connectivity</t>
  </si>
  <si>
    <t>1.2.4</t>
  </si>
  <si>
    <t>SOC / NOC (Security and Network Operation Centers )</t>
  </si>
  <si>
    <t>1.2.5</t>
  </si>
  <si>
    <t>Accessories (Connectors / transceiver’s / SFP’s)</t>
  </si>
  <si>
    <t>1.2.6</t>
  </si>
  <si>
    <t>Support Services 24x7</t>
  </si>
  <si>
    <t>1.2.7</t>
  </si>
  <si>
    <t xml:space="preserve">Support Services Courier 4 HR </t>
  </si>
  <si>
    <t>1.2.8</t>
  </si>
  <si>
    <t>Support Services On-site 4HR</t>
  </si>
  <si>
    <t>1.2.9</t>
  </si>
  <si>
    <t xml:space="preserve">Support Services Secure RMA </t>
  </si>
  <si>
    <t>1.2.10</t>
  </si>
  <si>
    <t>Other Products (excluding Support, Subscription and Licenses)</t>
  </si>
  <si>
    <t>Total CLIN 1 - Global Price List (GPL) discounted price</t>
  </si>
  <si>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t>
    </r>
  </si>
  <si>
    <t>2</t>
  </si>
  <si>
    <t>Services</t>
  </si>
  <si>
    <t>2.1</t>
  </si>
  <si>
    <t>Engineering Services*</t>
  </si>
  <si>
    <t>Notional quantity of days (for evaluation purposes only)</t>
  </si>
  <si>
    <t>Currency (select from the drop-down list)</t>
  </si>
  <si>
    <t>Fully Burdened Daily Rate*</t>
  </si>
  <si>
    <t>2.1.1</t>
  </si>
  <si>
    <t>Senior Engineer</t>
  </si>
  <si>
    <t>2.1.2</t>
  </si>
  <si>
    <t>Intermediate Engineer</t>
  </si>
  <si>
    <t>2.1.3</t>
  </si>
  <si>
    <t>Junior Engineer</t>
  </si>
  <si>
    <t>2.1.4</t>
  </si>
  <si>
    <t>Senior System Engineer</t>
  </si>
  <si>
    <t>2.1.5</t>
  </si>
  <si>
    <t>Intermediate System Engineer</t>
  </si>
  <si>
    <t>2.1.6</t>
  </si>
  <si>
    <t>Junior System Engineer</t>
  </si>
  <si>
    <t>2.1.7</t>
  </si>
  <si>
    <t>Senior Communication Engineer</t>
  </si>
  <si>
    <t>2.1.8</t>
  </si>
  <si>
    <t>Intermediate Communication Engineer</t>
  </si>
  <si>
    <t>2.1.9</t>
  </si>
  <si>
    <t>Junior Communication Engineer</t>
  </si>
  <si>
    <t>2.1.10</t>
  </si>
  <si>
    <t>Senior Network Engineer</t>
  </si>
  <si>
    <t>2.1.11</t>
  </si>
  <si>
    <t>Intermediate Network Engineer</t>
  </si>
  <si>
    <t>2.1.12</t>
  </si>
  <si>
    <t>Junior Network Engineer</t>
  </si>
  <si>
    <t>2.1.13</t>
  </si>
  <si>
    <t>System Integration Analyst</t>
  </si>
  <si>
    <t>2.1.14</t>
  </si>
  <si>
    <t>Senior Software Programmer</t>
  </si>
  <si>
    <t>2.1.15</t>
  </si>
  <si>
    <t>Intermediate Software Programmer</t>
  </si>
  <si>
    <t>2.1.16</t>
  </si>
  <si>
    <t>Junior Software Programmer</t>
  </si>
  <si>
    <t>2.1.17</t>
  </si>
  <si>
    <t>System Support Engineer</t>
  </si>
  <si>
    <t>2.1.18</t>
  </si>
  <si>
    <t>Senior Test Engineer</t>
  </si>
  <si>
    <t>2.1.19</t>
  </si>
  <si>
    <t>Intermediate Test Engineer</t>
  </si>
  <si>
    <t>2.1.20</t>
  </si>
  <si>
    <t>Junior Test Engineer</t>
  </si>
  <si>
    <t>2.1.21</t>
  </si>
  <si>
    <t>Information Systems Security Engineer</t>
  </si>
  <si>
    <t>2.1.22</t>
  </si>
  <si>
    <t>Information Systems Security Specialist</t>
  </si>
  <si>
    <t>2.1.23</t>
  </si>
  <si>
    <t>Field Engineer</t>
  </si>
  <si>
    <t>2.1.24</t>
  </si>
  <si>
    <t>Senior Technician</t>
  </si>
  <si>
    <t>2.1.25</t>
  </si>
  <si>
    <t>Intermediate Technician</t>
  </si>
  <si>
    <t>2.1.26</t>
  </si>
  <si>
    <t>Junior Technician</t>
  </si>
  <si>
    <t>Sub-total CLIN 2.1 - Engineering Services</t>
  </si>
  <si>
    <t>2.2</t>
  </si>
  <si>
    <t>PHS&amp;T - Packaging, Handling, Shipping, and Transportation to NATO/ Customer Sites**</t>
  </si>
  <si>
    <t>Notional value of Task Orders in EUR (for evaluation purposes only)</t>
  </si>
  <si>
    <t>Shipment lead times (in weeks) to be added to the Producer LT</t>
  </si>
  <si>
    <t>PHS&amp;T price as fixed percentage % of TO value</t>
  </si>
  <si>
    <t>Evaluated PHS&amp;T price in EUR</t>
  </si>
  <si>
    <t>2.2.1</t>
  </si>
  <si>
    <t>North America</t>
  </si>
  <si>
    <t>2.2.2</t>
  </si>
  <si>
    <t>United Kingdom</t>
  </si>
  <si>
    <t>2.2.3</t>
  </si>
  <si>
    <r>
      <t>T</t>
    </r>
    <r>
      <rPr>
        <sz val="12"/>
        <rFont val="Calibri"/>
        <family val="2"/>
      </rPr>
      <t>ϋ</t>
    </r>
    <r>
      <rPr>
        <sz val="12"/>
        <rFont val="Calibri"/>
        <family val="2"/>
        <scheme val="minor"/>
      </rPr>
      <t>rkiye</t>
    </r>
  </si>
  <si>
    <t>2.2.4</t>
  </si>
  <si>
    <t>Europe</t>
  </si>
  <si>
    <t>Sub-total CLIN 2.2 - PHS&amp;T</t>
  </si>
  <si>
    <t>2.3</t>
  </si>
  <si>
    <t>Warranty Extensions***</t>
  </si>
  <si>
    <t>Notional value (= 20% of the total discounted value) for warranty extentions (for evaluation purposes only)</t>
  </si>
  <si>
    <t>Fixed percentage % to be applied on notional discounted value</t>
  </si>
  <si>
    <t>Evaluated warranty extention price in EUR</t>
  </si>
  <si>
    <t>2.3.1</t>
  </si>
  <si>
    <t>Warranty Extension from 1 year to 3 years</t>
  </si>
  <si>
    <t>2.3.2</t>
  </si>
  <si>
    <t>Warranty Extension from 1 year to 5 years</t>
  </si>
  <si>
    <t>Sub-total CLIN 2.3 - Warranty Extentions</t>
  </si>
  <si>
    <t>INSTRUCTIONS TO BIDDERS</t>
  </si>
  <si>
    <t>1.   Bidders are allowed to change only the yellow highlighted cells;
2.   All yellow highlighted cells must be filled in without omissions;
3.   Currency for CLIN 2.1 must be clearly indicated in cell F4.</t>
  </si>
  <si>
    <t>*</t>
  </si>
  <si>
    <t xml:space="preserve">Optional installation services will be added to the TO only if requested. The price in CLIN 2.1 shall include all installation activities including travel, material, per diem and other costs. Estimated allocation of requirements for engineering services: 5% North America - 10% United Kingdom - 1% Tϋrkiye - 84% Europe </t>
  </si>
  <si>
    <t>**</t>
  </si>
  <si>
    <t>The PHS&amp;T price shall be calculated based on the percentage provided by the Bidder and the price of the task orders, and can vary by region. The TO deliveries are assumed to include 5% warranty.</t>
  </si>
  <si>
    <t>***</t>
  </si>
  <si>
    <r>
      <t xml:space="preserve">The discounted unit price of each product shall include the standard warranty applicable for that product. This standard warranty shall be one year for all products, except for those products that are specified as 3-year or 5-year warranty in their respective schedule speciffication. For those products with 3-years or 5-years warranty, the discounted unit price shall include the specified warranty. 
Warranty extension price shall be calculated based on the percantage provided in CLIN 2.3 and the discounted unit price for the specific item. When this CLIN is added in a TO, the CLIN for the specific item should be mentioned in parentheses. 
</t>
    </r>
    <r>
      <rPr>
        <b/>
        <sz val="12"/>
        <rFont val="Calibri"/>
        <family val="2"/>
        <scheme val="minor"/>
      </rPr>
      <t>This warranty extension CLIN will only be applicable for items with one year warranty.</t>
    </r>
    <r>
      <rPr>
        <sz val="12"/>
        <rFont val="Calibri"/>
        <family val="2"/>
        <scheme val="minor"/>
      </rPr>
      <t xml:space="preserve"> Items that are specified as 3-years or 5-years warranty in their respective schedules will not have a warranty extension CLIN. </t>
    </r>
  </si>
  <si>
    <t>****</t>
  </si>
  <si>
    <t>Each Unit Price shall have the following factored in: (a) G&amp;A, (b) Administrative Cost, and (c) Profit</t>
  </si>
  <si>
    <t xml:space="preserve">CLIN ITEM - For ordering </t>
  </si>
  <si>
    <t>Unit price for Initial TEMPEST certification</t>
  </si>
  <si>
    <t>Initial TEMPEST certification process duration - weeks</t>
  </si>
  <si>
    <t>Leadtime for Serial Production - weeks</t>
  </si>
  <si>
    <t>Max Volume Serial Production per week (quantity)</t>
  </si>
  <si>
    <t>3.1</t>
  </si>
  <si>
    <t>Catalyst 9000 Family 24SFP_TEMPEST A</t>
  </si>
  <si>
    <t>3.2</t>
  </si>
  <si>
    <t>Catalyst 9000 Family 48SFP_TEMPEST A</t>
  </si>
  <si>
    <t>3.3</t>
  </si>
  <si>
    <t>Catalyst 9000 Family 24CU_TEMPEST A</t>
  </si>
  <si>
    <t>3.4</t>
  </si>
  <si>
    <t>Catalyst 9000 Family 48CU_TEMPEST A</t>
  </si>
  <si>
    <t>3.5</t>
  </si>
  <si>
    <t>ISR4000 Family_TEMPEST A</t>
  </si>
  <si>
    <t>3.6</t>
  </si>
  <si>
    <t>ASR1000 Family_TEMPEST A</t>
  </si>
  <si>
    <t>3.7</t>
  </si>
  <si>
    <t>CP-8841-K9=_Mic Disconnected on Hook_TEMPEST A</t>
  </si>
  <si>
    <t>3.8</t>
  </si>
  <si>
    <t>CP-8845-NR-K9+_Mic Disconnected on Hook_TEMPEST A</t>
  </si>
  <si>
    <t>3.9</t>
  </si>
  <si>
    <t>NEXUS 9200_TEMPEST A</t>
  </si>
  <si>
    <t>3.10</t>
  </si>
  <si>
    <t>NEXUS 9300_TEMPEST A</t>
  </si>
  <si>
    <t>3.11</t>
  </si>
  <si>
    <t>NEXUS 9500_TEMPEST A</t>
  </si>
  <si>
    <t>3.12</t>
  </si>
  <si>
    <t>Catalyst 9000 Family 24SFP_TEMPEST B excl PLF</t>
  </si>
  <si>
    <t>3.13</t>
  </si>
  <si>
    <t>Catalyst 9000 Family 48SFP_TEMPEST B excl PLF</t>
  </si>
  <si>
    <t>3.14</t>
  </si>
  <si>
    <t>Catalyst 9000 Family 24CU_TEMPEST B excl PLF</t>
  </si>
  <si>
    <t>3.15</t>
  </si>
  <si>
    <t>Catalyst 9000 Family 48CU_TEMPEST B excl PLF</t>
  </si>
  <si>
    <t>3.16</t>
  </si>
  <si>
    <t>ISR4000 Family_TEMPEST B excl PLF</t>
  </si>
  <si>
    <t>3.17</t>
  </si>
  <si>
    <t>ASR1000 Family_TEMPEST B excl PLF</t>
  </si>
  <si>
    <t>3.18</t>
  </si>
  <si>
    <t>CP-8841-K9=_Mic Disconnected on Hook_TEMPEST B excl PLF</t>
  </si>
  <si>
    <t>3.19</t>
  </si>
  <si>
    <t>CP-8845-NR-K9+_Mic Disconnected on Hook_TEMPEST B excl PLF</t>
  </si>
  <si>
    <t>3.20</t>
  </si>
  <si>
    <t>NEXUS 9200_TEMPEST B excl PLF</t>
  </si>
  <si>
    <t>3.21</t>
  </si>
  <si>
    <t>NEXUS 9300_TEMPEST B excl PLF</t>
  </si>
  <si>
    <t>3.22</t>
  </si>
  <si>
    <t>NEXUS 9500_TEMPEST B excl PLF</t>
  </si>
  <si>
    <t>3.23</t>
  </si>
  <si>
    <t>Catalyst 9000 Family 24SFP_TEMPEST B incl PLF</t>
  </si>
  <si>
    <t>3.24</t>
  </si>
  <si>
    <t>Catalyst 9000 Family 48SFP_TEMPEST B incl PLF</t>
  </si>
  <si>
    <t>3.25</t>
  </si>
  <si>
    <t>Catalyst 9000 Family 24CU_TEMPEST B incl PLF</t>
  </si>
  <si>
    <t>3.26</t>
  </si>
  <si>
    <t>Catalyst 9000 Family 48CU_TEMPEST B incl PLF</t>
  </si>
  <si>
    <t>3.27</t>
  </si>
  <si>
    <t>ISR4000 Family_TEMPEST B incl PLF</t>
  </si>
  <si>
    <t>3.28</t>
  </si>
  <si>
    <t>ASR1000 Family_TEMPEST B incl PLF</t>
  </si>
  <si>
    <t>3.29</t>
  </si>
  <si>
    <t>CP-8841-K9=_Mic Disconnected on Hook_TEMPEST B incl PLF</t>
  </si>
  <si>
    <t>3.30</t>
  </si>
  <si>
    <t>CP-8845-NR-K9+_Mic Disconnected on Hook_TEMPEST B incl PLF</t>
  </si>
  <si>
    <t>3.31</t>
  </si>
  <si>
    <t>NEXUS 9200_TEMPEST B incl PLF</t>
  </si>
  <si>
    <t>3.32</t>
  </si>
  <si>
    <t>NEXUS 9300_TEMPEST B incl PLF</t>
  </si>
  <si>
    <t>3.33</t>
  </si>
  <si>
    <t>NEXUS 9500_TEMPEST B incl PLF</t>
  </si>
  <si>
    <t>3.34</t>
  </si>
  <si>
    <t>Catalyst 9000 Family 24SFP_TEMPEST C excl PLF</t>
  </si>
  <si>
    <t>3.35</t>
  </si>
  <si>
    <t>Catalyst 9000 Family 48SFP_TEMPEST C excl PLF</t>
  </si>
  <si>
    <t>3.36</t>
  </si>
  <si>
    <t>Catalyst 9000 Family 24CU_TEMPEST C excl PLF</t>
  </si>
  <si>
    <t>3.37</t>
  </si>
  <si>
    <t>Catalyst 9000 Family 48CU_TEMPEST C excl PLF</t>
  </si>
  <si>
    <t>3.38</t>
  </si>
  <si>
    <t>ISR4000 Family_TEMPEST C excl PLF</t>
  </si>
  <si>
    <t>3.39</t>
  </si>
  <si>
    <t>ASR1000 Family_TEMPEST C excl PLF</t>
  </si>
  <si>
    <t>3.40</t>
  </si>
  <si>
    <t>CP-8841-K9=_Mic Disconnected on Hook_TEMPEST C excl PLF</t>
  </si>
  <si>
    <t>3.41</t>
  </si>
  <si>
    <t>CP-8845-NR-K9+_Mic Disconnected on Hook_TEMPEST C excl PLF</t>
  </si>
  <si>
    <t>3.42</t>
  </si>
  <si>
    <t>NEXUS 9200_TEMPEST C excl PLF</t>
  </si>
  <si>
    <t>3.43</t>
  </si>
  <si>
    <t>NEXUS 9300_TEMPEST C excl PLF</t>
  </si>
  <si>
    <t>3.44</t>
  </si>
  <si>
    <t>NEXUS 9500_TEMPEST C excl PLF</t>
  </si>
  <si>
    <t>3.45</t>
  </si>
  <si>
    <t>Catalyst 9000 Family 24SFP_TEMPEST C incl PLF</t>
  </si>
  <si>
    <t>3.46</t>
  </si>
  <si>
    <t>Catalyst 9000 Family 48SFP_TEMPEST C incl PLF</t>
  </si>
  <si>
    <t>3.47</t>
  </si>
  <si>
    <t>Catalyst 9000 Family 24CU_TEMPEST C incl PLF</t>
  </si>
  <si>
    <t>3.48</t>
  </si>
  <si>
    <t>Catalyst 9000 Family 48CU_TEMPEST C incl PLF</t>
  </si>
  <si>
    <t>3.49</t>
  </si>
  <si>
    <t>ISR4000 Family_TEMPEST C incl PLF</t>
  </si>
  <si>
    <t>3.50</t>
  </si>
  <si>
    <t>ASR1000 Family_TEMPEST C incl PLF</t>
  </si>
  <si>
    <t>3.51</t>
  </si>
  <si>
    <t>CP-8841-K9=_Mic Disconnected on Hook_TEMPEST C incl PLF</t>
  </si>
  <si>
    <t>3.52</t>
  </si>
  <si>
    <t>CP-8845-NR-K9+_Mic Disconnected on Hook_TEMPEST C incl PLF</t>
  </si>
  <si>
    <t>3.53</t>
  </si>
  <si>
    <t>NEXUS 9200_TEMPEST C incl PLF</t>
  </si>
  <si>
    <t>3.54</t>
  </si>
  <si>
    <t>NEXUS 9300_TEMPEST C incl PLF</t>
  </si>
  <si>
    <t>3.55</t>
  </si>
  <si>
    <t>NEXUS 9500_TEMPEST C incl PLF</t>
  </si>
  <si>
    <t>3.56</t>
  </si>
  <si>
    <t xml:space="preserve">CERTIFICATION/RE-CERTIFICATION PROCESS TEMPEST A </t>
  </si>
  <si>
    <t>3.57</t>
  </si>
  <si>
    <t>CERTIFICATION/RE-CERTIFICATION PROCESS TEMPEST B</t>
  </si>
  <si>
    <t>3.58</t>
  </si>
  <si>
    <t>CERTIFICATION/RE-CERTIFICATION PROCESS TEMPEST C</t>
  </si>
  <si>
    <t>3.59</t>
  </si>
  <si>
    <t>EL1-8841-07L1 Tempest SDIP 27A NTSWG VoIP Phone TSG Accreditation No TSG-A-22-2016</t>
  </si>
  <si>
    <t>3.60</t>
  </si>
  <si>
    <t>EL1-8865-02L1 TEMPEST SDIP 27A Unified VoIP NTSWG Phone TSG-A-46-2018</t>
  </si>
  <si>
    <t>Total CLIN 3 - Tempesting</t>
  </si>
  <si>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
3.   Currency for CLIN 3 must be clearly indicated in cell D3.</t>
    </r>
  </si>
  <si>
    <t>CP-8841-K9=_TEMPEST A</t>
  </si>
  <si>
    <t>Based on Cisco CP-8841–K9=
Specification and functionality as per Cisco 8841 with:
•	(2x) Dual Integrated 100Mbps Fibre Optic Interface LAN interface SC connectors
•	Integrated TEMPEST filtered Power supply, 230VAC, 50Hz operation, C/W 1.8m shielded SHUKO mains Cable</t>
  </si>
  <si>
    <t>CP-8845-NR-K9+_TEMPEST A</t>
  </si>
  <si>
    <t>Based on Cisco CP-8845–NR-K9=
Specification and functionality as per Cisco 8845 with:
•	(2x) Dual Integrated 100Mbps Fibre Optic Interface LAN interface SC connectors
•	Integrated TEMPEST filtered Power supply, 230VAC, 50Hz operation, C/W 1.8m shielded SHUKO mains Cable</t>
  </si>
  <si>
    <t>Height limitation</t>
  </si>
  <si>
    <t>Devices that are higher than 1 RU: standard pricing not valid, individual price quotation required</t>
  </si>
  <si>
    <t>Power consumption limitation</t>
  </si>
  <si>
    <t>Power consumption of the devices: Every additional 1800 watts an additional power supply filter is required. Unit price of additional Power Supply Filter to be included in the unit prices listed in above table.</t>
  </si>
  <si>
    <t>Warranty</t>
  </si>
  <si>
    <t>The CISCO OEM warranty and/or Hardware maintenance guarantees are not valid once a device has been made TEMPEST and physically modified/open. In case device is Tempest only and there is no  physical modification/opening  on the device  the support and warranty are still valid. In order to meet any hardware replacement times TEMPEST spare parts on site are required. After Tempesting in case device is not modified,  NCIA can order hardware warranty or hardware support for the Tempested  device with the standard conditions.</t>
  </si>
  <si>
    <t>Ordering</t>
  </si>
  <si>
    <t>Equipment covered in this list can be ordered without any previous quoting process, provided the specifications are exactly the same as for the initial TEMPESTED model. Any additional requirement will lead to a new Certification cycle.</t>
  </si>
  <si>
    <t>O1.1.1</t>
  </si>
  <si>
    <t>O1.1.1.1</t>
  </si>
  <si>
    <t>O1.1.1.2</t>
  </si>
  <si>
    <t>O1.1.1.3</t>
  </si>
  <si>
    <t>O1.1.1.4</t>
  </si>
  <si>
    <t>O1.1.1.5</t>
  </si>
  <si>
    <t>O1.1.1.6</t>
  </si>
  <si>
    <t>O1.1.1.7</t>
  </si>
  <si>
    <t>O1.1.1.8</t>
  </si>
  <si>
    <t>O1.1.1.9</t>
  </si>
  <si>
    <t>O1.1.1.10</t>
  </si>
  <si>
    <t>O1.1.1.11</t>
  </si>
  <si>
    <t>O1.1.1.12</t>
  </si>
  <si>
    <t>O1.1.1.13</t>
  </si>
  <si>
    <t>O1.1.1.14</t>
  </si>
  <si>
    <t>O1.1.2</t>
  </si>
  <si>
    <t>O1.1.2.1</t>
  </si>
  <si>
    <r>
      <t xml:space="preserve">WAN Edge
   </t>
    </r>
    <r>
      <rPr>
        <sz val="11"/>
        <rFont val="Calibri"/>
        <family val="2"/>
        <scheme val="minor"/>
      </rPr>
      <t>O1.1.2.1.1   Secure SD-WAN
   O1.1.2.1.2   5G/LTE Wireless WAN</t>
    </r>
  </si>
  <si>
    <t>O1.1.2.2</t>
  </si>
  <si>
    <r>
      <t xml:space="preserve">LAN Edge
    </t>
    </r>
    <r>
      <rPr>
        <sz val="11"/>
        <rFont val="Calibri"/>
        <family val="2"/>
        <scheme val="minor"/>
      </rPr>
      <t>O1.1.2.2.1   Switch
    O1.1.2.2.2   Wireless</t>
    </r>
  </si>
  <si>
    <t>O1.1.2.3</t>
  </si>
  <si>
    <t>O1.1.2.4</t>
  </si>
  <si>
    <t>O1.1.2.5</t>
  </si>
  <si>
    <t>O1.1.2.6</t>
  </si>
  <si>
    <t>O1.1.2.7</t>
  </si>
  <si>
    <t>O1.1.2.8</t>
  </si>
  <si>
    <t>O1.1.2.9</t>
  </si>
  <si>
    <t>O1.1.2.10</t>
  </si>
  <si>
    <t>Total CLIN O1.1 - Global Price List (GPL) discounted price</t>
  </si>
  <si>
    <t>O1.2</t>
  </si>
  <si>
    <t>O1.2.1</t>
  </si>
  <si>
    <t>O1.2.1.1</t>
  </si>
  <si>
    <t>O1.2.1.2</t>
  </si>
  <si>
    <t>O1.2.1.3</t>
  </si>
  <si>
    <t>O1.2.1.4</t>
  </si>
  <si>
    <t>O1.2.1.5</t>
  </si>
  <si>
    <t>O1.2.1.6</t>
  </si>
  <si>
    <t>O1.2.1.7</t>
  </si>
  <si>
    <t>O1.2.1.8</t>
  </si>
  <si>
    <t>O1.2.1.9</t>
  </si>
  <si>
    <t>O1.2.1.10</t>
  </si>
  <si>
    <t>O1.2.1.11</t>
  </si>
  <si>
    <t>O1.2.1.12</t>
  </si>
  <si>
    <t>O1.2.1.13</t>
  </si>
  <si>
    <t>O1.2.1.14</t>
  </si>
  <si>
    <t>O1.2.1.15</t>
  </si>
  <si>
    <t>O1.2.1.16</t>
  </si>
  <si>
    <t>O1.2.1.17</t>
  </si>
  <si>
    <t>O1.2.1.18</t>
  </si>
  <si>
    <t>O1.2.1.19</t>
  </si>
  <si>
    <t>O1.2.1.20</t>
  </si>
  <si>
    <t>O1.2.1.21</t>
  </si>
  <si>
    <t>O1.2.1.22</t>
  </si>
  <si>
    <t>O1.2.1.23</t>
  </si>
  <si>
    <t>O1.2.1.24</t>
  </si>
  <si>
    <t>O1.2.1.25</t>
  </si>
  <si>
    <t>O1.2.1.26</t>
  </si>
  <si>
    <t>Sub-total CLIN O1.2.1 - Engineering Services</t>
  </si>
  <si>
    <t>O1.2.2</t>
  </si>
  <si>
    <t>O1.2.2.1</t>
  </si>
  <si>
    <t>O1.2.2.2</t>
  </si>
  <si>
    <t>O1.2.2.3</t>
  </si>
  <si>
    <t>O1.2.2.4</t>
  </si>
  <si>
    <t>Sub-total CLIN O1.2.2 - PHS&amp;T</t>
  </si>
  <si>
    <t>O1.2.3</t>
  </si>
  <si>
    <t>O1.2.3.1</t>
  </si>
  <si>
    <t>O1.2.3.2</t>
  </si>
  <si>
    <t>Sub-total CLIN O1.2.3 - Warranty Extentions</t>
  </si>
  <si>
    <t>1.   Bidders are allowed to change only the yellow highlighted cells;
2.   All yellow highlighted cells must be filled in without omissions;
3.   Currency for CLIN O1.2.1 must be clearly indicated in cell F4.</t>
  </si>
  <si>
    <t xml:space="preserve">Optional installation services will be added to the TO only if requested. The price in CLIN O1.2.1 shall include all installation activities including travel, material, per diem and other costs. Estimated allocation of requirements for engineering services: 5% North America - 10% United Kingdom - 1% Tϋrkiye - 84% Europe </t>
  </si>
  <si>
    <r>
      <t xml:space="preserve">The discounted unit price of each product shall include the standard warranty applicable for that product. This standard warranty shall be one year for all products, except for those products that are specified as 3-year or 5-year warranty in their respective schedule speciffication. For those products with 3-years or 5-years warranty, the discounted unit price shall include the specified warranty. 
Warranty extension price shall be calculated based on the percantage provided in CLIN O1.2.3 and the discounted unit price for the specific item. When this CLIN is added in a TO, the CLIN for the specific item should be mentioned in parentheses. 
</t>
    </r>
    <r>
      <rPr>
        <b/>
        <sz val="12"/>
        <rFont val="Calibri"/>
        <family val="2"/>
        <scheme val="minor"/>
      </rPr>
      <t>This warranty extension CLIN will only be applicable for items with one year warranty.</t>
    </r>
    <r>
      <rPr>
        <sz val="12"/>
        <rFont val="Calibri"/>
        <family val="2"/>
        <scheme val="minor"/>
      </rPr>
      <t xml:space="preserve"> Items that are specified as 3-years or 5-years warranty in their respective schedules will not have a warranty extension CLIN. </t>
    </r>
  </si>
  <si>
    <t>O2.1.1</t>
  </si>
  <si>
    <t>O2.1.1.1</t>
  </si>
  <si>
    <t>O2.1.1.2</t>
  </si>
  <si>
    <t>O2.1.1.3</t>
  </si>
  <si>
    <t>O2.1.1.4</t>
  </si>
  <si>
    <t>O2.1.1.5</t>
  </si>
  <si>
    <t>O2.1.1.6</t>
  </si>
  <si>
    <t>O2.1.1.7</t>
  </si>
  <si>
    <t>O2.1.1.8</t>
  </si>
  <si>
    <t>O2.1.1.9</t>
  </si>
  <si>
    <t>O2.1.1.10</t>
  </si>
  <si>
    <t>O2.1.1.11</t>
  </si>
  <si>
    <t>O2.1.1.12</t>
  </si>
  <si>
    <t>O2.1.1.13</t>
  </si>
  <si>
    <t>O2.1.1.14</t>
  </si>
  <si>
    <t>O2.1.2</t>
  </si>
  <si>
    <t>O2.1.2.1</t>
  </si>
  <si>
    <r>
      <t xml:space="preserve">WAN Edge
   </t>
    </r>
    <r>
      <rPr>
        <sz val="11"/>
        <rFont val="Calibri"/>
        <family val="2"/>
        <scheme val="minor"/>
      </rPr>
      <t>O2.1.2.1.1   Secure SD-WAN
   O2.1.2.1.2   5G/LTE Wireless WAN</t>
    </r>
  </si>
  <si>
    <t>O2.1.2.2</t>
  </si>
  <si>
    <r>
      <t xml:space="preserve">LAN Edge
    </t>
    </r>
    <r>
      <rPr>
        <sz val="11"/>
        <rFont val="Calibri"/>
        <family val="2"/>
        <scheme val="minor"/>
      </rPr>
      <t>O2.1.2.2.1   Switch
    O2.1.2.2.2   Wireless</t>
    </r>
  </si>
  <si>
    <t>O2.1.2.3</t>
  </si>
  <si>
    <t>O2.1.2.4</t>
  </si>
  <si>
    <t>O2.1.2.5</t>
  </si>
  <si>
    <t>O2.1.2.6</t>
  </si>
  <si>
    <t>O2.1.2.7</t>
  </si>
  <si>
    <t>O2.1.2.8</t>
  </si>
  <si>
    <t>O2.1.2.9</t>
  </si>
  <si>
    <t>O2.1.2.10</t>
  </si>
  <si>
    <t>Total CLIN O2.1 - Global Price List (GPL) discounted price</t>
  </si>
  <si>
    <t>O2.2</t>
  </si>
  <si>
    <t>O2.2.1</t>
  </si>
  <si>
    <t>O2.2.1.1</t>
  </si>
  <si>
    <t>O2.2.1.2</t>
  </si>
  <si>
    <t>O2.2.1.3</t>
  </si>
  <si>
    <t>O2.2.1.4</t>
  </si>
  <si>
    <t>O2.2.1.5</t>
  </si>
  <si>
    <t>O2.2.1.6</t>
  </si>
  <si>
    <t>O2.2.1.7</t>
  </si>
  <si>
    <t>O2.2.1.8</t>
  </si>
  <si>
    <t>O2.2.1.9</t>
  </si>
  <si>
    <t>O2.2.1.10</t>
  </si>
  <si>
    <t>O2.2.1.11</t>
  </si>
  <si>
    <t>O2.2.1.12</t>
  </si>
  <si>
    <t>O2.2.1.13</t>
  </si>
  <si>
    <t>O2.2.1.14</t>
  </si>
  <si>
    <t>O2.2.1.15</t>
  </si>
  <si>
    <t>O2.2.1.16</t>
  </si>
  <si>
    <t>O2.2.1.17</t>
  </si>
  <si>
    <t>O2.2.1.18</t>
  </si>
  <si>
    <t>O2.2.1.19</t>
  </si>
  <si>
    <t>O2.2.1.20</t>
  </si>
  <si>
    <t>O2.2.1.21</t>
  </si>
  <si>
    <t>O2.2.1.22</t>
  </si>
  <si>
    <t>O2.2.1.23</t>
  </si>
  <si>
    <t>O2.2.1.24</t>
  </si>
  <si>
    <t>O2.2.1.25</t>
  </si>
  <si>
    <t>O2.2.1.26</t>
  </si>
  <si>
    <t>Sub-total CLIN O2.2.1 - Engineering Services</t>
  </si>
  <si>
    <t>O2.2.2</t>
  </si>
  <si>
    <t>O2.2.2.1</t>
  </si>
  <si>
    <t>O2.2.2.2</t>
  </si>
  <si>
    <t>O2.2.2.3</t>
  </si>
  <si>
    <t>O2.2.2.4</t>
  </si>
  <si>
    <t>Sub-total CLIN O2.2.2 - PHS&amp;T</t>
  </si>
  <si>
    <t>O2.2.3</t>
  </si>
  <si>
    <t>O2.2.3.1</t>
  </si>
  <si>
    <t>O2.2.3.2</t>
  </si>
  <si>
    <t>Sub-total CLIN O2.2.3 - Warranty Extentions</t>
  </si>
  <si>
    <t>1.   Bidders are allowed to change only the yellow highlighted cells;
2.   All yellow highlighted cells must be filled in without omissions;
3.   Currency for CLIN O2.2.1 must be clearly indicated in cell F4.</t>
  </si>
  <si>
    <t xml:space="preserve">Optional installation services will be added to the TO only if requested. The price in CLIN O2.2.1 shall include all installation activities including travel, material, per diem and other costs. Estimated allocation of requirements for engineering services: 5% North America - 10% United Kingdom - 1% Tϋrkiye - 84% Europe </t>
  </si>
  <si>
    <r>
      <t xml:space="preserve">The discounted unit price of each product shall include the standard warranty applicable for that product. This standard warranty shall be one year for all products, except for those products that are specified as 3-year or 5-year warranty in their respective schedule speciffication. For those products with 3-years or 5-years warranty, the discounted unit price shall include the specified warranty. 
Warranty extension price shall be calculated based on the percantage provided in CLIN O2.2.3 and the discounted unit price for the specific item. When this CLIN is added in a TO, the CLIN for the specific item should be mentioned in parentheses. 
</t>
    </r>
    <r>
      <rPr>
        <b/>
        <sz val="12"/>
        <rFont val="Calibri"/>
        <family val="2"/>
        <scheme val="minor"/>
      </rPr>
      <t>This warranty extension CLIN will only be applicable for items with one year warranty.</t>
    </r>
    <r>
      <rPr>
        <sz val="12"/>
        <rFont val="Calibri"/>
        <family val="2"/>
        <scheme val="minor"/>
      </rPr>
      <t xml:space="preserve"> Items that are specified as 3-years or 5-years warranty in their respective schedules will not have a warranty extension CLIN. </t>
    </r>
  </si>
  <si>
    <t>NATO Member States Currencies</t>
  </si>
  <si>
    <t>Euro (EUR)</t>
  </si>
  <si>
    <t>Albanian Lek (ALL)</t>
  </si>
  <si>
    <t>Bulgarian Lev (BGN)</t>
  </si>
  <si>
    <t>Canadian Dollar (CAD)</t>
  </si>
  <si>
    <t>Croatian Kuna (HRK)</t>
  </si>
  <si>
    <t>Czech Koruna (CZK)</t>
  </si>
  <si>
    <t>Danish Krone (DKK)</t>
  </si>
  <si>
    <t>Estonian Kroon (EEK)</t>
  </si>
  <si>
    <t>Hungarian Forint (HUF)</t>
  </si>
  <si>
    <t>Icelandic Króna (ISK)</t>
  </si>
  <si>
    <t>Lithuanian Litas (LTL)</t>
  </si>
  <si>
    <t>North Macedonia Denar (MKD)</t>
  </si>
  <si>
    <t>Norwegian Krone (NOK)</t>
  </si>
  <si>
    <t>Polish Złoty (PLN)</t>
  </si>
  <si>
    <t>Romanian Leu (RON)</t>
  </si>
  <si>
    <t>Slovak Koruna (SKK)</t>
  </si>
  <si>
    <t>Turkish Lira (TRY)</t>
  </si>
  <si>
    <t>UK Pound sterling (GBP)</t>
  </si>
  <si>
    <t>US Dollar (USD)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</si>
</sst>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_(* #,##0_);_(* \(#,##0\);_(* &quot;-&quot;??_);_(@_)"/>
    <numFmt numFmtId="166" formatCode="_([$€-2]\ * #,##0.00_);_([$€-2]\ * \(#,##0.00\);_([$€-2]\ * &quot;-&quot;??_);_(@_)"/>
    <numFmt numFmtId="167" formatCode="0.0"/>
  </numFmts>
  <fonts count="31">
    <font>
      <sz val="11"/>
      <color theme="1"/>
      <name val="Calibri"/>
      <family val="2"/>
      <scheme val="minor"/>
    </font>
    <font>
      <sz val="11"/>
      <color theme="1"/>
      <name val="Calibri"/>
      <family val="2"/>
      <scheme val="minor"/>
    </font>
    <font>
      <sz val="10"/>
      <name val="Arial"/>
      <family val="2"/>
    </font>
    <font>
      <sz val="10"/>
      <name val="Times New Roman"/>
      <family val="1"/>
    </font>
    <font>
      <sz val="11"/>
      <name val="Calibri"/>
      <family val="2"/>
      <scheme val="minor"/>
    </font>
    <font>
      <b/>
      <sz val="11"/>
      <name val="Calibri"/>
      <family val="2"/>
      <scheme val="minor"/>
    </font>
    <font>
      <sz val="11"/>
      <color rgb="FF006100"/>
      <name val="Calibri"/>
      <family val="2"/>
      <scheme val="minor"/>
    </font>
    <font>
      <b/>
      <sz val="12"/>
      <color theme="1"/>
      <name val="Calibri"/>
      <family val="2"/>
      <scheme val="minor"/>
    </font>
    <font>
      <b/>
      <sz val="12"/>
      <name val="Calibri"/>
      <family val="2"/>
      <scheme val="minor"/>
    </font>
    <font>
      <b/>
      <sz val="10"/>
      <name val="Times New Roman"/>
      <family val="1"/>
    </font>
    <font>
      <sz val="12"/>
      <name val="Calibri"/>
      <family val="2"/>
      <scheme val="minor"/>
    </font>
    <font>
      <sz val="12"/>
      <color theme="1"/>
      <name val="Calibri"/>
      <family val="2"/>
      <scheme val="minor"/>
    </font>
    <font>
      <sz val="10"/>
      <name val="Calibri"/>
      <family val="2"/>
      <scheme val="minor"/>
    </font>
    <font>
      <b/>
      <sz val="14"/>
      <name val="Calibri"/>
      <family val="2"/>
      <scheme val="minor"/>
    </font>
    <font>
      <b/>
      <sz val="14"/>
      <name val="Calibri"/>
      <family val="2"/>
    </font>
    <font>
      <b/>
      <sz val="12"/>
      <color theme="1"/>
      <name val="Times New Roman"/>
      <family val="1"/>
    </font>
    <font>
      <sz val="12"/>
      <name val="Times New Roman"/>
      <family val="1"/>
    </font>
    <font>
      <sz val="8"/>
      <name val="Calibri"/>
      <family val="2"/>
      <scheme val="minor"/>
    </font>
    <font>
      <b/>
      <sz val="12"/>
      <color rgb="FFFF0000"/>
      <name val="Calibri"/>
      <family val="2"/>
      <scheme val="minor"/>
    </font>
    <font>
      <sz val="11"/>
      <color rgb="FF000000"/>
      <name val="Calibri"/>
      <family val="2"/>
    </font>
    <font>
      <sz val="11"/>
      <name val="Calibri"/>
      <family val="2"/>
    </font>
    <font>
      <sz val="11"/>
      <color theme="1"/>
      <name val="Calibri"/>
      <family val="2"/>
    </font>
    <font>
      <b/>
      <sz val="11"/>
      <name val="Calibri"/>
      <family val="2"/>
    </font>
    <font>
      <b/>
      <sz val="14"/>
      <color theme="1"/>
      <name val="Calibri"/>
      <family val="2"/>
      <scheme val="minor"/>
    </font>
    <font>
      <sz val="12"/>
      <name val="Calibri"/>
      <family val="2"/>
    </font>
    <font>
      <b/>
      <sz val="11"/>
      <color theme="0"/>
      <name val="Calibri"/>
      <family val="2"/>
      <scheme val="minor"/>
    </font>
    <font>
      <b/>
      <sz val="11"/>
      <color theme="1"/>
      <name val="Calibri"/>
      <family val="2"/>
      <scheme val="minor"/>
    </font>
    <font>
      <i/>
      <sz val="11"/>
      <color theme="1"/>
      <name val="Calibri"/>
      <family val="2"/>
      <scheme val="minor"/>
    </font>
    <font>
      <b/>
      <sz val="13"/>
      <color theme="0"/>
      <name val="Calibri"/>
      <family val="2"/>
      <scheme val="minor"/>
    </font>
    <font>
      <b/>
      <sz val="12"/>
      <color theme="0"/>
      <name val="Calibri"/>
      <family val="2"/>
      <scheme val="minor"/>
    </font>
    <font>
      <sz val="14"/>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rgb="FF000000"/>
      </patternFill>
    </fill>
    <fill>
      <patternFill patternType="solid">
        <fgColor theme="1" tint="0.249977111117893"/>
        <bgColor indexed="64"/>
      </patternFill>
    </fill>
    <fill>
      <patternFill patternType="solid">
        <fgColor theme="5"/>
        <bgColor indexed="64"/>
      </patternFill>
    </fill>
    <fill>
      <patternFill patternType="solid">
        <fgColor theme="4" tint="0.39997558519241921"/>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bottom/>
      <diagonal/>
    </border>
  </borders>
  <cellStyleXfs count="9">
    <xf numFmtId="0" fontId="0" fillId="0" borderId="0"/>
    <xf numFmtId="164"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2" fillId="0" borderId="0"/>
    <xf numFmtId="0" fontId="6" fillId="5" borderId="0" applyNumberFormat="0" applyBorder="0" applyAlignment="0" applyProtection="0"/>
    <xf numFmtId="43" fontId="1" fillId="0" borderId="0" applyFont="0" applyFill="0" applyBorder="0" applyAlignment="0" applyProtection="0"/>
  </cellStyleXfs>
  <cellXfs count="132">
    <xf numFmtId="0" fontId="0" fillId="0" borderId="0" xfId="0"/>
    <xf numFmtId="0" fontId="3" fillId="0" borderId="0" xfId="0" applyFont="1" applyAlignment="1">
      <alignment horizontal="center" vertical="center"/>
    </xf>
    <xf numFmtId="0" fontId="8" fillId="6"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7" fillId="6" borderId="1" xfId="0" applyNumberFormat="1" applyFont="1" applyFill="1" applyBorder="1" applyAlignment="1">
      <alignment horizontal="center" vertical="center"/>
    </xf>
    <xf numFmtId="49" fontId="7" fillId="6" borderId="1" xfId="0" applyNumberFormat="1" applyFont="1" applyFill="1" applyBorder="1" applyAlignment="1">
      <alignment horizontal="center" vertical="center" wrapText="1"/>
    </xf>
    <xf numFmtId="0" fontId="8" fillId="6" borderId="1" xfId="0" applyNumberFormat="1" applyFont="1" applyFill="1" applyBorder="1" applyAlignment="1">
      <alignment horizontal="center" vertical="center" wrapText="1"/>
    </xf>
    <xf numFmtId="10" fontId="10" fillId="3" borderId="1" xfId="4" applyNumberFormat="1" applyFont="1" applyFill="1" applyBorder="1" applyAlignment="1">
      <alignment horizontal="center" vertical="center" wrapText="1"/>
    </xf>
    <xf numFmtId="0" fontId="11" fillId="0" borderId="0" xfId="0" applyFont="1" applyBorder="1" applyAlignment="1">
      <alignment horizontal="left" vertical="center"/>
    </xf>
    <xf numFmtId="0" fontId="7" fillId="0" borderId="0" xfId="0" applyFont="1" applyAlignment="1">
      <alignment horizontal="center" vertical="center" wrapText="1"/>
    </xf>
    <xf numFmtId="0" fontId="18" fillId="0" borderId="6" xfId="0" applyFont="1" applyBorder="1" applyAlignment="1">
      <alignment vertical="center" wrapText="1"/>
    </xf>
    <xf numFmtId="0" fontId="12" fillId="0" borderId="0" xfId="0" applyFont="1" applyAlignment="1">
      <alignment vertical="center" wrapText="1"/>
    </xf>
    <xf numFmtId="0" fontId="12" fillId="0" borderId="0" xfId="0" applyFont="1" applyFill="1" applyAlignment="1">
      <alignment vertical="center"/>
    </xf>
    <xf numFmtId="0" fontId="3" fillId="0" borderId="0" xfId="0" applyFont="1" applyFill="1" applyAlignment="1">
      <alignment vertical="center"/>
    </xf>
    <xf numFmtId="0" fontId="3" fillId="0" borderId="0" xfId="0" applyFont="1" applyAlignment="1">
      <alignment vertical="center"/>
    </xf>
    <xf numFmtId="0" fontId="9" fillId="0" borderId="0" xfId="0" applyFont="1" applyAlignment="1">
      <alignment vertical="center"/>
    </xf>
    <xf numFmtId="0" fontId="9" fillId="0" borderId="0" xfId="0" applyFont="1" applyFill="1" applyAlignment="1">
      <alignment vertical="center"/>
    </xf>
    <xf numFmtId="49" fontId="15" fillId="0" borderId="0" xfId="0" applyNumberFormat="1" applyFont="1" applyBorder="1" applyAlignment="1">
      <alignment horizontal="center" vertical="center"/>
    </xf>
    <xf numFmtId="0" fontId="16" fillId="0" borderId="0" xfId="0" applyFont="1" applyAlignment="1">
      <alignment vertical="center"/>
    </xf>
    <xf numFmtId="0" fontId="3" fillId="0" borderId="0" xfId="0" applyFont="1" applyAlignment="1">
      <alignment vertical="center" wrapText="1"/>
    </xf>
    <xf numFmtId="0" fontId="3" fillId="0" borderId="0" xfId="1" applyNumberFormat="1" applyFont="1" applyAlignment="1">
      <alignment vertical="center"/>
    </xf>
    <xf numFmtId="0" fontId="3" fillId="0" borderId="0" xfId="0" applyNumberFormat="1" applyFont="1" applyFill="1" applyAlignment="1">
      <alignment horizontal="left" vertical="center"/>
    </xf>
    <xf numFmtId="49" fontId="8" fillId="4"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left" vertical="center" wrapText="1"/>
    </xf>
    <xf numFmtId="0" fontId="3" fillId="0" borderId="0" xfId="0" applyFont="1" applyAlignment="1">
      <alignment horizontal="center" vertical="center" wrapText="1"/>
    </xf>
    <xf numFmtId="0" fontId="3" fillId="0" borderId="0" xfId="1" applyNumberFormat="1" applyFont="1" applyAlignment="1">
      <alignment horizontal="center" vertical="center"/>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9" fillId="0" borderId="1" xfId="0" quotePrefix="1" applyFont="1" applyFill="1" applyBorder="1" applyAlignment="1">
      <alignment horizontal="center" vertical="center" wrapText="1"/>
    </xf>
    <xf numFmtId="0" fontId="3" fillId="3" borderId="0" xfId="0" applyFont="1" applyFill="1" applyAlignment="1">
      <alignment vertical="center"/>
    </xf>
    <xf numFmtId="49" fontId="15" fillId="8" borderId="1" xfId="0" applyNumberFormat="1" applyFont="1" applyFill="1" applyBorder="1" applyAlignment="1">
      <alignment horizontal="center" vertical="center"/>
    </xf>
    <xf numFmtId="0" fontId="18" fillId="0" borderId="0" xfId="0" applyFont="1" applyBorder="1" applyAlignment="1">
      <alignment vertical="center" wrapText="1"/>
    </xf>
    <xf numFmtId="49" fontId="8" fillId="2" borderId="1" xfId="0" quotePrefix="1" applyNumberFormat="1" applyFont="1" applyFill="1" applyBorder="1" applyAlignment="1">
      <alignment horizontal="center" vertical="center" wrapText="1"/>
    </xf>
    <xf numFmtId="0" fontId="10" fillId="0" borderId="1" xfId="7" applyFont="1" applyFill="1" applyBorder="1" applyAlignment="1">
      <alignment horizontal="center" vertical="center" wrapText="1"/>
    </xf>
    <xf numFmtId="0" fontId="10" fillId="2" borderId="1" xfId="7" applyFont="1" applyFill="1" applyBorder="1" applyAlignment="1">
      <alignment horizontal="center" vertical="center" wrapText="1"/>
    </xf>
    <xf numFmtId="4" fontId="8" fillId="3" borderId="1" xfId="0" applyNumberFormat="1" applyFont="1" applyFill="1" applyBorder="1" applyAlignment="1">
      <alignment vertical="center"/>
    </xf>
    <xf numFmtId="0" fontId="8" fillId="7" borderId="1" xfId="0" applyFont="1" applyFill="1" applyBorder="1" applyAlignment="1">
      <alignment vertical="center" wrapText="1"/>
    </xf>
    <xf numFmtId="4" fontId="10" fillId="3" borderId="1" xfId="0" applyNumberFormat="1" applyFont="1" applyFill="1" applyBorder="1" applyAlignment="1">
      <alignment horizontal="right" vertical="center" wrapText="1"/>
    </xf>
    <xf numFmtId="0" fontId="2" fillId="0" borderId="0" xfId="2" applyFont="1" applyAlignment="1">
      <alignment horizontal="center"/>
    </xf>
    <xf numFmtId="0" fontId="5" fillId="0" borderId="0" xfId="0" applyFont="1"/>
    <xf numFmtId="49" fontId="8" fillId="0" borderId="1" xfId="0" quotePrefix="1" applyNumberFormat="1" applyFont="1" applyFill="1" applyBorder="1" applyAlignment="1">
      <alignment horizontal="center" vertical="center" wrapText="1"/>
    </xf>
    <xf numFmtId="0" fontId="10" fillId="0" borderId="2" xfId="0" applyFont="1" applyFill="1" applyBorder="1" applyAlignment="1">
      <alignment vertical="center" wrapText="1"/>
    </xf>
    <xf numFmtId="10" fontId="10" fillId="3" borderId="1" xfId="4" applyNumberFormat="1" applyFont="1" applyFill="1" applyBorder="1" applyAlignment="1">
      <alignment horizontal="center" vertical="center"/>
    </xf>
    <xf numFmtId="167" fontId="10" fillId="3" borderId="1" xfId="0" applyNumberFormat="1" applyFont="1" applyFill="1" applyBorder="1" applyAlignment="1">
      <alignment horizontal="center" vertical="center"/>
    </xf>
    <xf numFmtId="167" fontId="21" fillId="3" borderId="1" xfId="0" applyNumberFormat="1" applyFont="1" applyFill="1" applyBorder="1" applyAlignment="1">
      <alignment horizontal="center" vertical="center" wrapText="1"/>
    </xf>
    <xf numFmtId="166" fontId="11" fillId="3" borderId="1" xfId="7" applyNumberFormat="1" applyFont="1" applyFill="1" applyBorder="1" applyAlignment="1">
      <alignment horizontal="left" vertical="center" wrapText="1"/>
    </xf>
    <xf numFmtId="166" fontId="8" fillId="3" borderId="1" xfId="0" applyNumberFormat="1" applyFont="1" applyFill="1" applyBorder="1" applyAlignment="1">
      <alignment vertical="center"/>
    </xf>
    <xf numFmtId="166" fontId="10" fillId="3" borderId="1" xfId="1" applyNumberFormat="1" applyFont="1" applyFill="1" applyBorder="1" applyAlignment="1">
      <alignment horizontal="center" vertical="center"/>
    </xf>
    <xf numFmtId="166" fontId="13" fillId="3" borderId="1" xfId="1" applyNumberFormat="1" applyFont="1" applyFill="1" applyBorder="1" applyAlignment="1">
      <alignment horizontal="center" vertical="center"/>
    </xf>
    <xf numFmtId="2" fontId="11" fillId="3" borderId="1" xfId="0" applyNumberFormat="1" applyFont="1" applyFill="1" applyBorder="1" applyAlignment="1">
      <alignment horizontal="center" vertical="center"/>
    </xf>
    <xf numFmtId="2" fontId="23" fillId="3" borderId="1" xfId="0" applyNumberFormat="1" applyFont="1" applyFill="1" applyBorder="1" applyAlignment="1">
      <alignment vertical="center"/>
    </xf>
    <xf numFmtId="164" fontId="8" fillId="4" borderId="1" xfId="1" applyNumberFormat="1" applyFont="1" applyFill="1" applyBorder="1" applyAlignment="1">
      <alignment horizontal="center" vertical="center" wrapText="1"/>
    </xf>
    <xf numFmtId="165" fontId="8" fillId="4" borderId="1" xfId="1" applyNumberFormat="1" applyFont="1" applyFill="1" applyBorder="1" applyAlignment="1">
      <alignment horizontal="center" vertical="center" wrapText="1"/>
    </xf>
    <xf numFmtId="49" fontId="8" fillId="4" borderId="1" xfId="0" quotePrefix="1" applyNumberFormat="1" applyFont="1" applyFill="1" applyBorder="1" applyAlignment="1">
      <alignment horizontal="center" vertical="center" wrapText="1"/>
    </xf>
    <xf numFmtId="0" fontId="8" fillId="4" borderId="1" xfId="0" applyFont="1" applyFill="1" applyBorder="1" applyAlignment="1">
      <alignment vertical="center" wrapText="1"/>
    </xf>
    <xf numFmtId="0" fontId="8" fillId="4" borderId="1" xfId="1" applyNumberFormat="1" applyFont="1" applyFill="1" applyBorder="1" applyAlignment="1">
      <alignment horizontal="center" vertical="center" wrapText="1"/>
    </xf>
    <xf numFmtId="0" fontId="22" fillId="9"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15" fillId="8" borderId="7" xfId="0" applyNumberFormat="1" applyFont="1" applyFill="1" applyBorder="1" applyAlignment="1">
      <alignment horizontal="center" vertical="center"/>
    </xf>
    <xf numFmtId="49" fontId="8" fillId="0" borderId="5" xfId="0" quotePrefix="1"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0" fillId="2" borderId="0" xfId="0" applyFill="1"/>
    <xf numFmtId="0" fontId="28" fillId="10" borderId="1" xfId="0" applyFont="1" applyFill="1" applyBorder="1" applyAlignment="1">
      <alignment horizontal="center" vertical="center" wrapText="1"/>
    </xf>
    <xf numFmtId="0" fontId="26" fillId="11" borderId="2" xfId="0" applyFont="1" applyFill="1" applyBorder="1" applyAlignment="1">
      <alignment vertical="center"/>
    </xf>
    <xf numFmtId="0" fontId="29" fillId="11" borderId="3" xfId="0" applyFont="1" applyFill="1" applyBorder="1" applyAlignment="1">
      <alignment horizontal="right" vertical="center"/>
    </xf>
    <xf numFmtId="0" fontId="26" fillId="0" borderId="21" xfId="0" applyFont="1" applyFill="1" applyBorder="1" applyAlignment="1">
      <alignment vertical="center"/>
    </xf>
    <xf numFmtId="0" fontId="25" fillId="0" borderId="21" xfId="0" applyFont="1" applyFill="1" applyBorder="1" applyAlignment="1">
      <alignment horizontal="right" vertical="center"/>
    </xf>
    <xf numFmtId="0" fontId="7" fillId="12" borderId="8" xfId="0" applyFont="1" applyFill="1" applyBorder="1" applyAlignment="1">
      <alignment vertical="center"/>
    </xf>
    <xf numFmtId="0" fontId="0" fillId="12" borderId="9" xfId="0" applyFont="1" applyFill="1" applyBorder="1" applyAlignment="1">
      <alignment vertical="center"/>
    </xf>
    <xf numFmtId="43" fontId="30" fillId="12" borderId="10" xfId="1" applyNumberFormat="1" applyFont="1" applyFill="1" applyBorder="1" applyAlignment="1">
      <alignment vertical="center"/>
    </xf>
    <xf numFmtId="0" fontId="7" fillId="12" borderId="11" xfId="0" applyFont="1" applyFill="1" applyBorder="1" applyAlignment="1">
      <alignment vertical="center"/>
    </xf>
    <xf numFmtId="0" fontId="0" fillId="12" borderId="1" xfId="0" applyFont="1" applyFill="1" applyBorder="1" applyAlignment="1">
      <alignment vertical="center"/>
    </xf>
    <xf numFmtId="43" fontId="30" fillId="12" borderId="12" xfId="1" applyNumberFormat="1" applyFont="1" applyFill="1" applyBorder="1" applyAlignment="1">
      <alignment vertical="center"/>
    </xf>
    <xf numFmtId="0" fontId="26" fillId="0" borderId="22" xfId="0" applyFont="1" applyFill="1" applyBorder="1" applyAlignment="1">
      <alignment vertical="center"/>
    </xf>
    <xf numFmtId="0" fontId="0" fillId="0" borderId="22" xfId="0" applyFont="1" applyFill="1" applyBorder="1" applyAlignment="1">
      <alignment vertical="center"/>
    </xf>
    <xf numFmtId="43" fontId="30" fillId="0" borderId="22" xfId="1" applyNumberFormat="1"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9" xfId="0" applyFill="1" applyBorder="1" applyAlignment="1">
      <alignment vertical="center"/>
    </xf>
    <xf numFmtId="0" fontId="0" fillId="2" borderId="7" xfId="0" applyFill="1" applyBorder="1" applyAlignment="1">
      <alignment vertical="center"/>
    </xf>
    <xf numFmtId="0" fontId="0" fillId="2" borderId="11" xfId="0" applyFill="1" applyBorder="1" applyAlignment="1">
      <alignment vertical="center"/>
    </xf>
    <xf numFmtId="0" fontId="0" fillId="2" borderId="1" xfId="0" applyFill="1" applyBorder="1" applyAlignment="1">
      <alignment vertical="center"/>
    </xf>
    <xf numFmtId="164" fontId="0" fillId="0" borderId="12" xfId="1" applyFont="1" applyFill="1" applyBorder="1" applyAlignment="1">
      <alignment vertical="center"/>
    </xf>
    <xf numFmtId="0" fontId="26" fillId="13" borderId="13" xfId="0" applyFont="1" applyFill="1" applyBorder="1" applyAlignment="1">
      <alignment vertical="center"/>
    </xf>
    <xf numFmtId="0" fontId="26" fillId="13" borderId="14" xfId="0" applyFont="1" applyFill="1" applyBorder="1" applyAlignment="1">
      <alignment vertical="center"/>
    </xf>
    <xf numFmtId="43" fontId="26" fillId="13" borderId="15" xfId="1" applyNumberFormat="1" applyFont="1" applyFill="1" applyBorder="1" applyAlignment="1">
      <alignment vertical="center"/>
    </xf>
    <xf numFmtId="43" fontId="0" fillId="3" borderId="10" xfId="1" applyNumberFormat="1" applyFont="1" applyFill="1" applyBorder="1" applyAlignment="1">
      <alignment vertical="center"/>
    </xf>
    <xf numFmtId="43" fontId="0" fillId="3" borderId="20" xfId="1" applyNumberFormat="1" applyFont="1" applyFill="1" applyBorder="1" applyAlignment="1">
      <alignment vertical="center"/>
    </xf>
    <xf numFmtId="43" fontId="0" fillId="3" borderId="12" xfId="1" applyNumberFormat="1" applyFont="1" applyFill="1" applyBorder="1" applyAlignment="1">
      <alignment vertical="center"/>
    </xf>
    <xf numFmtId="0" fontId="0" fillId="2" borderId="23" xfId="0" applyFill="1" applyBorder="1" applyAlignment="1">
      <alignment vertical="center"/>
    </xf>
    <xf numFmtId="0" fontId="26" fillId="13" borderId="16" xfId="0" applyFont="1" applyFill="1" applyBorder="1" applyAlignment="1">
      <alignment vertical="center"/>
    </xf>
    <xf numFmtId="0" fontId="26" fillId="13" borderId="5" xfId="0" applyFont="1" applyFill="1" applyBorder="1" applyAlignment="1">
      <alignment vertical="center"/>
    </xf>
    <xf numFmtId="43" fontId="26" fillId="13" borderId="17" xfId="1" applyNumberFormat="1" applyFont="1" applyFill="1" applyBorder="1" applyAlignment="1">
      <alignment vertical="center"/>
    </xf>
    <xf numFmtId="49" fontId="8" fillId="7" borderId="1" xfId="0" quotePrefix="1" applyNumberFormat="1" applyFont="1" applyFill="1" applyBorder="1" applyAlignment="1">
      <alignment horizontal="left" vertical="center" wrapText="1"/>
    </xf>
    <xf numFmtId="166" fontId="8" fillId="7" borderId="1" xfId="0" applyNumberFormat="1" applyFont="1" applyFill="1" applyBorder="1" applyAlignment="1">
      <alignment horizontal="left" vertical="center" wrapText="1"/>
    </xf>
    <xf numFmtId="10" fontId="8" fillId="7" borderId="1" xfId="4" applyNumberFormat="1" applyFont="1" applyFill="1" applyBorder="1" applyAlignment="1">
      <alignment horizontal="center" vertical="center" wrapText="1"/>
    </xf>
    <xf numFmtId="166" fontId="8" fillId="7" borderId="1" xfId="1" applyNumberFormat="1" applyFont="1" applyFill="1" applyBorder="1" applyAlignment="1">
      <alignment horizontal="center" vertical="center"/>
    </xf>
    <xf numFmtId="0" fontId="8" fillId="7" borderId="1" xfId="0" applyNumberFormat="1" applyFont="1" applyFill="1" applyBorder="1" applyAlignment="1">
      <alignment horizontal="left" vertical="center"/>
    </xf>
    <xf numFmtId="49" fontId="10" fillId="0" borderId="1" xfId="0" quotePrefix="1" applyNumberFormat="1"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27" fillId="2" borderId="0" xfId="0" applyFont="1" applyFill="1" applyAlignment="1">
      <alignment vertical="center"/>
    </xf>
    <xf numFmtId="49" fontId="10" fillId="3" borderId="1" xfId="0" applyNumberFormat="1" applyFont="1" applyFill="1" applyBorder="1" applyAlignment="1">
      <alignment horizontal="center" vertical="center"/>
    </xf>
    <xf numFmtId="49" fontId="8" fillId="7" borderId="1" xfId="0" applyNumberFormat="1" applyFont="1" applyFill="1" applyBorder="1" applyAlignment="1">
      <alignment horizontal="left" vertical="center"/>
    </xf>
    <xf numFmtId="0" fontId="8" fillId="4" borderId="1" xfId="0" applyFont="1" applyFill="1" applyBorder="1" applyAlignment="1">
      <alignment horizontal="center" vertical="center" wrapText="1"/>
    </xf>
    <xf numFmtId="166" fontId="10" fillId="0" borderId="1" xfId="4" applyNumberFormat="1" applyFont="1" applyFill="1" applyBorder="1" applyAlignment="1">
      <alignment horizontal="center" vertical="center"/>
    </xf>
    <xf numFmtId="0" fontId="8" fillId="7" borderId="1" xfId="0" applyFont="1" applyFill="1" applyBorder="1" applyAlignment="1">
      <alignment horizontal="left" vertical="center" wrapText="1"/>
    </xf>
    <xf numFmtId="0" fontId="7" fillId="7" borderId="1" xfId="0" applyFont="1" applyFill="1" applyBorder="1" applyAlignment="1">
      <alignment horizontal="left" vertical="center"/>
    </xf>
    <xf numFmtId="0" fontId="11" fillId="3" borderId="1" xfId="0" applyFont="1" applyFill="1" applyBorder="1" applyAlignment="1">
      <alignment horizontal="center" vertical="center"/>
    </xf>
    <xf numFmtId="0" fontId="23" fillId="2" borderId="6" xfId="0" applyFont="1" applyFill="1" applyBorder="1" applyAlignment="1">
      <alignment horizontal="center" vertical="center"/>
    </xf>
    <xf numFmtId="49" fontId="8" fillId="7" borderId="2" xfId="0" applyNumberFormat="1" applyFont="1" applyFill="1" applyBorder="1" applyAlignment="1">
      <alignment horizontal="left" vertical="center" wrapText="1"/>
    </xf>
    <xf numFmtId="49" fontId="8" fillId="7" borderId="4" xfId="0" applyNumberFormat="1" applyFont="1" applyFill="1" applyBorder="1" applyAlignment="1">
      <alignment horizontal="left" vertical="center" wrapText="1"/>
    </xf>
    <xf numFmtId="49" fontId="8" fillId="7" borderId="3" xfId="0" applyNumberFormat="1" applyFont="1" applyFill="1" applyBorder="1" applyAlignment="1">
      <alignment horizontal="left" vertical="center" wrapText="1"/>
    </xf>
    <xf numFmtId="0" fontId="11" fillId="8" borderId="1" xfId="0" applyFont="1" applyFill="1" applyBorder="1" applyAlignment="1">
      <alignment horizontal="left" vertical="center" wrapText="1"/>
    </xf>
    <xf numFmtId="0" fontId="10" fillId="0" borderId="1" xfId="7" applyFont="1" applyFill="1" applyBorder="1" applyAlignment="1">
      <alignment horizontal="left" vertical="center" wrapText="1"/>
    </xf>
    <xf numFmtId="0" fontId="10" fillId="8"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7" fillId="7" borderId="1" xfId="0" applyFont="1" applyFill="1" applyBorder="1" applyAlignment="1">
      <alignment horizontal="left" vertical="center"/>
    </xf>
    <xf numFmtId="0" fontId="11" fillId="3" borderId="5"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7" xfId="0" applyFont="1" applyFill="1" applyBorder="1" applyAlignment="1">
      <alignment horizontal="center" vertical="center"/>
    </xf>
    <xf numFmtId="0" fontId="7" fillId="6" borderId="2" xfId="0" applyFont="1" applyFill="1" applyBorder="1" applyAlignment="1">
      <alignment horizontal="left" vertical="center"/>
    </xf>
    <xf numFmtId="0" fontId="7" fillId="6" borderId="4" xfId="0" applyFont="1" applyFill="1" applyBorder="1" applyAlignment="1">
      <alignment horizontal="left" vertical="center"/>
    </xf>
    <xf numFmtId="0" fontId="7" fillId="6" borderId="3" xfId="0" applyFont="1" applyFill="1" applyBorder="1" applyAlignment="1">
      <alignment horizontal="left" vertical="center"/>
    </xf>
    <xf numFmtId="0" fontId="14" fillId="8" borderId="1" xfId="0" applyNumberFormat="1" applyFont="1" applyFill="1" applyBorder="1" applyAlignment="1">
      <alignment horizontal="center" vertical="center"/>
    </xf>
    <xf numFmtId="0" fontId="24" fillId="8" borderId="1" xfId="0" applyNumberFormat="1" applyFont="1" applyFill="1" applyBorder="1" applyAlignment="1">
      <alignment horizontal="left" vertical="center" wrapText="1"/>
    </xf>
    <xf numFmtId="0" fontId="8" fillId="4" borderId="1" xfId="0" applyFont="1" applyFill="1" applyBorder="1" applyAlignment="1">
      <alignment horizontal="center" vertical="center" wrapText="1"/>
    </xf>
    <xf numFmtId="166" fontId="10" fillId="0" borderId="1" xfId="4" applyNumberFormat="1" applyFont="1" applyFill="1" applyBorder="1" applyAlignment="1">
      <alignment horizontal="center" vertical="center"/>
    </xf>
    <xf numFmtId="0" fontId="8" fillId="8" borderId="1" xfId="0" applyFont="1" applyFill="1" applyBorder="1" applyAlignment="1">
      <alignment horizontal="left" vertical="center"/>
    </xf>
    <xf numFmtId="0" fontId="11" fillId="3" borderId="1" xfId="0" applyFont="1" applyFill="1" applyBorder="1" applyAlignment="1">
      <alignment horizontal="center" vertical="center"/>
    </xf>
    <xf numFmtId="0" fontId="11" fillId="8" borderId="2"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1" fillId="8" borderId="3" xfId="0" applyFont="1" applyFill="1" applyBorder="1" applyAlignment="1">
      <alignment horizontal="left" vertical="center" wrapText="1"/>
    </xf>
  </cellXfs>
  <cellStyles count="9">
    <cellStyle name="Comma" xfId="1" builtinId="3"/>
    <cellStyle name="Comma 2" xfId="8"/>
    <cellStyle name="Good" xfId="7" builtinId="26"/>
    <cellStyle name="Normal" xfId="0" builtinId="0"/>
    <cellStyle name="Normal - Style1" xfId="6"/>
    <cellStyle name="Normal 2" xfId="5"/>
    <cellStyle name="Normal 2 10" xfId="2"/>
    <cellStyle name="Normal 53"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123825</xdr:colOff>
      <xdr:row>11</xdr:row>
      <xdr:rowOff>142875</xdr:rowOff>
    </xdr:from>
    <xdr:to>
      <xdr:col>11</xdr:col>
      <xdr:colOff>114300</xdr:colOff>
      <xdr:row>18</xdr:row>
      <xdr:rowOff>19050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8212667" y="2641601"/>
          <a:ext cx="3553003" cy="1058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E26"/>
  <sheetViews>
    <sheetView tabSelected="1" zoomScale="90" zoomScaleNormal="90" workbookViewId="0">
      <selection activeCell="C31" sqref="C31"/>
    </sheetView>
  </sheetViews>
  <sheetFormatPr defaultColWidth="8.85546875" defaultRowHeight="15"/>
  <cols>
    <col min="1" max="1" width="1.7109375" style="61" customWidth="1"/>
    <col min="2" max="2" width="15" style="61" customWidth="1"/>
    <col min="3" max="3" width="76.140625" style="61" customWidth="1"/>
    <col min="4" max="4" width="19.42578125" style="61" customWidth="1"/>
    <col min="5" max="16384" width="8.85546875" style="61"/>
  </cols>
  <sheetData>
    <row r="1" spans="2:5" ht="27.75" customHeight="1">
      <c r="B1" s="108" t="s">
        <v>0</v>
      </c>
      <c r="C1" s="108"/>
      <c r="D1" s="108"/>
      <c r="E1" s="100"/>
    </row>
    <row r="2" spans="2:5" ht="32.25" customHeight="1">
      <c r="B2" s="62" t="s">
        <v>1</v>
      </c>
      <c r="C2" s="62" t="s">
        <v>2</v>
      </c>
      <c r="D2" s="62" t="s">
        <v>3</v>
      </c>
    </row>
    <row r="3" spans="2:5" ht="15.75">
      <c r="B3" s="63"/>
      <c r="C3" s="64" t="s">
        <v>4</v>
      </c>
      <c r="D3" s="107"/>
    </row>
    <row r="4" spans="2:5" ht="15.75" thickBot="1">
      <c r="B4" s="65"/>
      <c r="C4" s="66"/>
    </row>
    <row r="5" spans="2:5" ht="18.75">
      <c r="B5" s="67" t="s">
        <v>5</v>
      </c>
      <c r="C5" s="68"/>
      <c r="D5" s="69">
        <f>SUBTOTAL(9,D8:D14)</f>
        <v>45000000</v>
      </c>
    </row>
    <row r="6" spans="2:5" ht="19.5" thickBot="1">
      <c r="B6" s="70" t="s">
        <v>6</v>
      </c>
      <c r="C6" s="71"/>
      <c r="D6" s="72">
        <f>SUBTOTAL(9,D8:D24)</f>
        <v>75000000</v>
      </c>
    </row>
    <row r="7" spans="2:5" ht="6.75" customHeight="1" thickBot="1">
      <c r="B7" s="73"/>
      <c r="C7" s="74"/>
      <c r="D7" s="75"/>
    </row>
    <row r="8" spans="2:5">
      <c r="B8" s="76" t="s">
        <v>7</v>
      </c>
      <c r="C8" s="77" t="s">
        <v>8</v>
      </c>
      <c r="D8" s="86">
        <f>'CLIN 1-GPL disc. price'!F29</f>
        <v>45000000</v>
      </c>
    </row>
    <row r="9" spans="2:5">
      <c r="B9" s="78" t="s">
        <v>9</v>
      </c>
      <c r="C9" s="79" t="s">
        <v>10</v>
      </c>
      <c r="D9" s="87">
        <f>'CLIN 2-Services'!G30</f>
        <v>0</v>
      </c>
    </row>
    <row r="10" spans="2:5">
      <c r="B10" s="78" t="s">
        <v>11</v>
      </c>
      <c r="C10" s="79" t="s">
        <v>12</v>
      </c>
      <c r="D10" s="87">
        <f>'CLIN 2-Services'!G37</f>
        <v>0</v>
      </c>
    </row>
    <row r="11" spans="2:5">
      <c r="B11" s="78" t="s">
        <v>13</v>
      </c>
      <c r="C11" s="79" t="s">
        <v>14</v>
      </c>
      <c r="D11" s="87">
        <f>'CLIN 2-Services'!G42</f>
        <v>0</v>
      </c>
    </row>
    <row r="12" spans="2:5">
      <c r="B12" s="78" t="s">
        <v>15</v>
      </c>
      <c r="C12" s="79" t="s">
        <v>16</v>
      </c>
      <c r="D12" s="87">
        <f>'CLIN 3-Tempesting'!E63</f>
        <v>0</v>
      </c>
    </row>
    <row r="13" spans="2:5" ht="2.1" customHeight="1">
      <c r="B13" s="80"/>
      <c r="C13" s="81"/>
      <c r="D13" s="82"/>
    </row>
    <row r="14" spans="2:5" ht="15.75" thickBot="1">
      <c r="B14" s="90" t="s">
        <v>17</v>
      </c>
      <c r="C14" s="91"/>
      <c r="D14" s="92">
        <f>SUBTOTAL(9,D8:D13)</f>
        <v>45000000</v>
      </c>
    </row>
    <row r="15" spans="2:5">
      <c r="B15" s="76" t="s">
        <v>18</v>
      </c>
      <c r="C15" s="77" t="s">
        <v>19</v>
      </c>
      <c r="D15" s="86">
        <f>'CLIN O1.1-GPL disc. price'!F29</f>
        <v>15000000</v>
      </c>
    </row>
    <row r="16" spans="2:5">
      <c r="B16" s="78" t="s">
        <v>20</v>
      </c>
      <c r="C16" s="79" t="s">
        <v>21</v>
      </c>
      <c r="D16" s="88">
        <f>'CLIN O1.2-Services'!G30</f>
        <v>0</v>
      </c>
    </row>
    <row r="17" spans="2:4">
      <c r="B17" s="78" t="s">
        <v>22</v>
      </c>
      <c r="C17" s="79" t="s">
        <v>23</v>
      </c>
      <c r="D17" s="88">
        <f>'CLIN O1.2-Services'!G37</f>
        <v>0</v>
      </c>
    </row>
    <row r="18" spans="2:4">
      <c r="B18" s="89" t="s">
        <v>24</v>
      </c>
      <c r="C18" s="81" t="s">
        <v>25</v>
      </c>
      <c r="D18" s="88">
        <f>'CLIN O1.2-Services'!G42</f>
        <v>0</v>
      </c>
    </row>
    <row r="19" spans="2:4">
      <c r="B19" s="80" t="s">
        <v>26</v>
      </c>
      <c r="C19" s="79" t="s">
        <v>27</v>
      </c>
      <c r="D19" s="88">
        <f>'GLIN O2.1-GPL disc. price'!F29</f>
        <v>15000000</v>
      </c>
    </row>
    <row r="20" spans="2:4">
      <c r="B20" s="78" t="s">
        <v>28</v>
      </c>
      <c r="C20" s="79" t="s">
        <v>29</v>
      </c>
      <c r="D20" s="88">
        <f>'CLIN O2.2-Services'!G30</f>
        <v>0</v>
      </c>
    </row>
    <row r="21" spans="2:4">
      <c r="B21" s="78" t="s">
        <v>30</v>
      </c>
      <c r="C21" s="79" t="s">
        <v>31</v>
      </c>
      <c r="D21" s="88">
        <f>'CLIN O2.2-Services'!G37</f>
        <v>0</v>
      </c>
    </row>
    <row r="22" spans="2:4">
      <c r="B22" s="78" t="s">
        <v>32</v>
      </c>
      <c r="C22" s="79" t="s">
        <v>33</v>
      </c>
      <c r="D22" s="88">
        <f>'CLIN O2.2-Services'!G42</f>
        <v>0</v>
      </c>
    </row>
    <row r="23" spans="2:4" ht="2.1" customHeight="1">
      <c r="B23" s="80"/>
      <c r="C23" s="81"/>
      <c r="D23" s="82"/>
    </row>
    <row r="24" spans="2:4" ht="15" customHeight="1" thickBot="1">
      <c r="B24" s="83" t="s">
        <v>34</v>
      </c>
      <c r="C24" s="84"/>
      <c r="D24" s="85">
        <f>SUBTOTAL(9,D15:D23)</f>
        <v>30000000</v>
      </c>
    </row>
    <row r="26" spans="2:4" ht="129.75" customHeight="1"/>
  </sheetData>
  <mergeCells count="1">
    <mergeCell ref="B1:D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1"/>
  <sheetViews>
    <sheetView zoomScale="90" zoomScaleNormal="90" zoomScaleSheetLayoutView="70" zoomScalePageLayoutView="55" workbookViewId="0">
      <selection activeCell="K15" sqref="K15"/>
    </sheetView>
  </sheetViews>
  <sheetFormatPr defaultColWidth="9.140625" defaultRowHeight="15.75"/>
  <cols>
    <col min="1" max="1" width="2.7109375" style="14" customWidth="1"/>
    <col min="2" max="2" width="11" style="17" customWidth="1"/>
    <col min="3" max="3" width="87.42578125" style="18" customWidth="1"/>
    <col min="4" max="4" width="24.28515625" style="19" customWidth="1"/>
    <col min="5" max="5" width="12.7109375" style="19" customWidth="1"/>
    <col min="6" max="6" width="21.85546875" style="1" bestFit="1" customWidth="1"/>
    <col min="7" max="7" width="28.28515625" style="20" customWidth="1"/>
    <col min="8" max="9" width="9.5703125" style="13" bestFit="1" customWidth="1"/>
    <col min="10" max="29" width="9.140625" style="13"/>
    <col min="30" max="16384" width="9.140625" style="14"/>
  </cols>
  <sheetData>
    <row r="1" spans="1:29" ht="15.75" customHeight="1">
      <c r="A1" s="8"/>
      <c r="B1" s="9"/>
      <c r="C1" s="10"/>
      <c r="D1" s="10"/>
      <c r="E1" s="10"/>
      <c r="F1" s="10"/>
      <c r="G1" s="11"/>
    </row>
    <row r="2" spans="1:29" s="15" customFormat="1" ht="96" customHeight="1">
      <c r="B2" s="5" t="s">
        <v>35</v>
      </c>
      <c r="C2" s="2" t="s">
        <v>36</v>
      </c>
      <c r="D2" s="2" t="s">
        <v>37</v>
      </c>
      <c r="E2" s="2" t="s">
        <v>38</v>
      </c>
      <c r="F2" s="2" t="s">
        <v>39</v>
      </c>
      <c r="G2" s="6" t="s">
        <v>40</v>
      </c>
      <c r="H2" s="16"/>
      <c r="I2" s="16"/>
      <c r="J2" s="16"/>
      <c r="K2" s="16"/>
      <c r="L2" s="16"/>
      <c r="M2" s="16"/>
      <c r="N2" s="16"/>
      <c r="O2" s="16"/>
      <c r="P2" s="16"/>
      <c r="Q2" s="16"/>
      <c r="R2" s="16"/>
      <c r="S2" s="16"/>
      <c r="T2" s="16"/>
      <c r="U2" s="16"/>
      <c r="V2" s="16"/>
      <c r="W2" s="16"/>
      <c r="X2" s="16"/>
      <c r="Y2" s="16"/>
      <c r="Z2" s="16"/>
      <c r="AA2" s="16"/>
      <c r="AB2" s="16"/>
      <c r="AC2" s="16"/>
    </row>
    <row r="3" spans="1:29" ht="17.100000000000001" customHeight="1">
      <c r="B3" s="93" t="s">
        <v>41</v>
      </c>
      <c r="C3" s="105" t="s">
        <v>42</v>
      </c>
      <c r="D3" s="94"/>
      <c r="E3" s="95"/>
      <c r="F3" s="96"/>
      <c r="G3" s="97"/>
    </row>
    <row r="4" spans="1:29" ht="17.100000000000001" customHeight="1">
      <c r="B4" s="98" t="s">
        <v>43</v>
      </c>
      <c r="C4" s="99" t="s">
        <v>44</v>
      </c>
      <c r="D4" s="23">
        <v>2880000</v>
      </c>
      <c r="E4" s="7">
        <v>0</v>
      </c>
      <c r="F4" s="47">
        <f t="shared" ref="F4:F28" si="0">D4*(1-E4)</f>
        <v>2880000</v>
      </c>
      <c r="G4" s="101"/>
    </row>
    <row r="5" spans="1:29" ht="17.100000000000001" customHeight="1">
      <c r="B5" s="98" t="s">
        <v>45</v>
      </c>
      <c r="C5" s="99" t="s">
        <v>46</v>
      </c>
      <c r="D5" s="23">
        <v>2520000.0000000005</v>
      </c>
      <c r="E5" s="7">
        <v>0</v>
      </c>
      <c r="F5" s="47">
        <f t="shared" si="0"/>
        <v>2520000.0000000005</v>
      </c>
      <c r="G5" s="101"/>
    </row>
    <row r="6" spans="1:29" ht="17.100000000000001" customHeight="1">
      <c r="B6" s="98" t="s">
        <v>47</v>
      </c>
      <c r="C6" s="99" t="s">
        <v>48</v>
      </c>
      <c r="D6" s="23">
        <v>6480000</v>
      </c>
      <c r="E6" s="7">
        <v>0</v>
      </c>
      <c r="F6" s="47">
        <f t="shared" si="0"/>
        <v>6480000</v>
      </c>
      <c r="G6" s="101"/>
    </row>
    <row r="7" spans="1:29" ht="17.100000000000001" customHeight="1">
      <c r="B7" s="98" t="s">
        <v>49</v>
      </c>
      <c r="C7" s="99" t="s">
        <v>50</v>
      </c>
      <c r="D7" s="23">
        <v>2880000</v>
      </c>
      <c r="E7" s="7">
        <v>0</v>
      </c>
      <c r="F7" s="47">
        <f t="shared" si="0"/>
        <v>2880000</v>
      </c>
      <c r="G7" s="101"/>
    </row>
    <row r="8" spans="1:29" ht="17.100000000000001" customHeight="1">
      <c r="B8" s="98" t="s">
        <v>51</v>
      </c>
      <c r="C8" s="99" t="s">
        <v>52</v>
      </c>
      <c r="D8" s="23">
        <v>2520000.0000000005</v>
      </c>
      <c r="E8" s="7">
        <v>0</v>
      </c>
      <c r="F8" s="47">
        <f t="shared" si="0"/>
        <v>2520000.0000000005</v>
      </c>
      <c r="G8" s="101"/>
    </row>
    <row r="9" spans="1:29" ht="17.100000000000001" customHeight="1">
      <c r="B9" s="98" t="s">
        <v>53</v>
      </c>
      <c r="C9" s="99" t="s">
        <v>54</v>
      </c>
      <c r="D9" s="23">
        <v>14400000</v>
      </c>
      <c r="E9" s="7">
        <v>0</v>
      </c>
      <c r="F9" s="47">
        <f t="shared" si="0"/>
        <v>14400000</v>
      </c>
      <c r="G9" s="101"/>
    </row>
    <row r="10" spans="1:29" ht="17.100000000000001" customHeight="1">
      <c r="B10" s="98" t="s">
        <v>55</v>
      </c>
      <c r="C10" s="99" t="s">
        <v>56</v>
      </c>
      <c r="D10" s="23">
        <v>360000</v>
      </c>
      <c r="E10" s="7">
        <v>0</v>
      </c>
      <c r="F10" s="47">
        <f t="shared" si="0"/>
        <v>360000</v>
      </c>
      <c r="G10" s="101"/>
    </row>
    <row r="11" spans="1:29" ht="17.100000000000001" customHeight="1">
      <c r="B11" s="98" t="s">
        <v>57</v>
      </c>
      <c r="C11" s="99" t="s">
        <v>58</v>
      </c>
      <c r="D11" s="23">
        <v>360000</v>
      </c>
      <c r="E11" s="7">
        <v>0</v>
      </c>
      <c r="F11" s="47">
        <f t="shared" si="0"/>
        <v>360000</v>
      </c>
      <c r="G11" s="101"/>
    </row>
    <row r="12" spans="1:29" ht="17.100000000000001" customHeight="1">
      <c r="B12" s="98" t="s">
        <v>59</v>
      </c>
      <c r="C12" s="99" t="s">
        <v>60</v>
      </c>
      <c r="D12" s="23">
        <v>360000</v>
      </c>
      <c r="E12" s="7">
        <v>0</v>
      </c>
      <c r="F12" s="47">
        <f t="shared" si="0"/>
        <v>360000</v>
      </c>
      <c r="G12" s="101"/>
    </row>
    <row r="13" spans="1:29" ht="17.100000000000001" customHeight="1">
      <c r="B13" s="98" t="s">
        <v>61</v>
      </c>
      <c r="C13" s="99" t="s">
        <v>62</v>
      </c>
      <c r="D13" s="23">
        <v>360000</v>
      </c>
      <c r="E13" s="7">
        <v>0</v>
      </c>
      <c r="F13" s="47">
        <f t="shared" si="0"/>
        <v>360000</v>
      </c>
      <c r="G13" s="101"/>
    </row>
    <row r="14" spans="1:29" ht="17.100000000000001" customHeight="1">
      <c r="B14" s="98" t="s">
        <v>63</v>
      </c>
      <c r="C14" s="99" t="s">
        <v>64</v>
      </c>
      <c r="D14" s="23">
        <v>360000</v>
      </c>
      <c r="E14" s="7">
        <v>0</v>
      </c>
      <c r="F14" s="47">
        <f t="shared" si="0"/>
        <v>360000</v>
      </c>
      <c r="G14" s="101"/>
    </row>
    <row r="15" spans="1:29" ht="17.100000000000001" customHeight="1">
      <c r="B15" s="98" t="s">
        <v>65</v>
      </c>
      <c r="C15" s="99" t="s">
        <v>66</v>
      </c>
      <c r="D15" s="23">
        <v>1800000</v>
      </c>
      <c r="E15" s="7">
        <v>0</v>
      </c>
      <c r="F15" s="47">
        <f t="shared" si="0"/>
        <v>1800000</v>
      </c>
      <c r="G15" s="101"/>
    </row>
    <row r="16" spans="1:29" ht="17.100000000000001" customHeight="1">
      <c r="B16" s="98" t="s">
        <v>67</v>
      </c>
      <c r="C16" s="99" t="s">
        <v>68</v>
      </c>
      <c r="D16" s="23">
        <v>360000</v>
      </c>
      <c r="E16" s="7">
        <v>0</v>
      </c>
      <c r="F16" s="47">
        <f t="shared" si="0"/>
        <v>360000</v>
      </c>
      <c r="G16" s="101"/>
    </row>
    <row r="17" spans="2:7" ht="17.100000000000001" customHeight="1">
      <c r="B17" s="98" t="s">
        <v>69</v>
      </c>
      <c r="C17" s="99" t="s">
        <v>70</v>
      </c>
      <c r="D17" s="23">
        <v>360000</v>
      </c>
      <c r="E17" s="7">
        <v>0</v>
      </c>
      <c r="F17" s="47">
        <f t="shared" si="0"/>
        <v>360000</v>
      </c>
      <c r="G17" s="101"/>
    </row>
    <row r="18" spans="2:7" ht="17.100000000000001" customHeight="1">
      <c r="B18" s="93" t="s">
        <v>71</v>
      </c>
      <c r="C18" s="105" t="s">
        <v>72</v>
      </c>
      <c r="D18" s="94"/>
      <c r="E18" s="95"/>
      <c r="F18" s="96"/>
      <c r="G18" s="102"/>
    </row>
    <row r="19" spans="2:7" ht="49.5" customHeight="1">
      <c r="B19" s="98" t="s">
        <v>73</v>
      </c>
      <c r="C19" s="99" t="s">
        <v>74</v>
      </c>
      <c r="D19" s="23">
        <v>1890000</v>
      </c>
      <c r="E19" s="7">
        <v>0</v>
      </c>
      <c r="F19" s="47">
        <f t="shared" si="0"/>
        <v>1890000</v>
      </c>
      <c r="G19" s="101"/>
    </row>
    <row r="20" spans="2:7" ht="48.75" customHeight="1">
      <c r="B20" s="98" t="s">
        <v>75</v>
      </c>
      <c r="C20" s="99" t="s">
        <v>76</v>
      </c>
      <c r="D20" s="23">
        <v>1890000</v>
      </c>
      <c r="E20" s="7">
        <v>0</v>
      </c>
      <c r="F20" s="47">
        <f t="shared" si="0"/>
        <v>1890000</v>
      </c>
      <c r="G20" s="101"/>
    </row>
    <row r="21" spans="2:7" ht="17.100000000000001" customHeight="1">
      <c r="B21" s="98" t="s">
        <v>77</v>
      </c>
      <c r="C21" s="99" t="s">
        <v>78</v>
      </c>
      <c r="D21" s="23">
        <v>900000</v>
      </c>
      <c r="E21" s="7">
        <v>0</v>
      </c>
      <c r="F21" s="47">
        <f t="shared" si="0"/>
        <v>900000</v>
      </c>
      <c r="G21" s="101"/>
    </row>
    <row r="22" spans="2:7" ht="17.100000000000001" customHeight="1">
      <c r="B22" s="98" t="s">
        <v>79</v>
      </c>
      <c r="C22" s="99" t="s">
        <v>80</v>
      </c>
      <c r="D22" s="23">
        <v>900000</v>
      </c>
      <c r="E22" s="7">
        <v>0</v>
      </c>
      <c r="F22" s="47">
        <f t="shared" si="0"/>
        <v>900000</v>
      </c>
      <c r="G22" s="101"/>
    </row>
    <row r="23" spans="2:7" ht="17.100000000000001" customHeight="1">
      <c r="B23" s="98" t="s">
        <v>81</v>
      </c>
      <c r="C23" s="99" t="s">
        <v>82</v>
      </c>
      <c r="D23" s="23">
        <v>1890000</v>
      </c>
      <c r="E23" s="7">
        <v>0</v>
      </c>
      <c r="F23" s="47">
        <f t="shared" si="0"/>
        <v>1890000</v>
      </c>
      <c r="G23" s="101"/>
    </row>
    <row r="24" spans="2:7" ht="17.100000000000001" customHeight="1">
      <c r="B24" s="98" t="s">
        <v>83</v>
      </c>
      <c r="C24" s="99" t="s">
        <v>84</v>
      </c>
      <c r="D24" s="23">
        <v>450000</v>
      </c>
      <c r="E24" s="7">
        <v>0</v>
      </c>
      <c r="F24" s="47">
        <f t="shared" si="0"/>
        <v>450000</v>
      </c>
      <c r="G24" s="101"/>
    </row>
    <row r="25" spans="2:7" ht="17.100000000000001" customHeight="1">
      <c r="B25" s="98" t="s">
        <v>85</v>
      </c>
      <c r="C25" s="99" t="s">
        <v>86</v>
      </c>
      <c r="D25" s="23">
        <v>450000</v>
      </c>
      <c r="E25" s="7">
        <v>0</v>
      </c>
      <c r="F25" s="47">
        <f t="shared" si="0"/>
        <v>450000</v>
      </c>
      <c r="G25" s="101"/>
    </row>
    <row r="26" spans="2:7" ht="17.100000000000001" customHeight="1">
      <c r="B26" s="98" t="s">
        <v>87</v>
      </c>
      <c r="C26" s="99" t="s">
        <v>88</v>
      </c>
      <c r="D26" s="23">
        <v>450000</v>
      </c>
      <c r="E26" s="7">
        <v>0</v>
      </c>
      <c r="F26" s="47">
        <f t="shared" si="0"/>
        <v>450000</v>
      </c>
      <c r="G26" s="101"/>
    </row>
    <row r="27" spans="2:7" ht="19.5" customHeight="1">
      <c r="B27" s="98" t="s">
        <v>89</v>
      </c>
      <c r="C27" s="99" t="s">
        <v>90</v>
      </c>
      <c r="D27" s="23">
        <v>90000</v>
      </c>
      <c r="E27" s="7">
        <v>0</v>
      </c>
      <c r="F27" s="47">
        <f t="shared" si="0"/>
        <v>90000</v>
      </c>
      <c r="G27" s="101"/>
    </row>
    <row r="28" spans="2:7" ht="15.75" customHeight="1">
      <c r="B28" s="98" t="s">
        <v>91</v>
      </c>
      <c r="C28" s="99" t="s">
        <v>92</v>
      </c>
      <c r="D28" s="23">
        <v>90000</v>
      </c>
      <c r="E28" s="7">
        <v>0</v>
      </c>
      <c r="F28" s="47">
        <f t="shared" si="0"/>
        <v>90000</v>
      </c>
      <c r="G28" s="101"/>
    </row>
    <row r="29" spans="2:7" ht="29.1" customHeight="1">
      <c r="B29" s="109" t="s">
        <v>93</v>
      </c>
      <c r="C29" s="110"/>
      <c r="D29" s="110"/>
      <c r="E29" s="111"/>
      <c r="F29" s="48">
        <f>SUM(F3:F28)</f>
        <v>45000000</v>
      </c>
      <c r="G29" s="97"/>
    </row>
    <row r="31" spans="2:7" ht="53.25" customHeight="1">
      <c r="B31" s="112" t="s">
        <v>94</v>
      </c>
      <c r="C31" s="112"/>
      <c r="D31" s="112"/>
      <c r="E31" s="112"/>
      <c r="F31" s="112"/>
      <c r="G31" s="112"/>
    </row>
  </sheetData>
  <mergeCells count="2">
    <mergeCell ref="B29:E29"/>
    <mergeCell ref="B31:G31"/>
  </mergeCells>
  <phoneticPr fontId="17" type="noConversion"/>
  <pageMargins left="0.70866141732283472" right="0.70866141732283472" top="0.74803149606299213" bottom="0.74803149606299213" header="0.31496062992125984" footer="0.31496062992125984"/>
  <pageSetup paperSize="9" scale="69" fitToHeight="0" orientation="landscape" verticalDpi="1200" r:id="rId1"/>
  <headerFooter>
    <oddHeader>&amp;L&amp;G&amp;CNATO UNCLASSIFIED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zoomScale="90" zoomScaleNormal="90" workbookViewId="0">
      <selection activeCell="B45" sqref="B45:G45"/>
    </sheetView>
  </sheetViews>
  <sheetFormatPr defaultColWidth="9.140625" defaultRowHeight="15.75"/>
  <cols>
    <col min="1" max="1" width="9.140625" style="14"/>
    <col min="2" max="2" width="11" style="17" customWidth="1"/>
    <col min="3" max="3" width="46.5703125" style="18" customWidth="1"/>
    <col min="4" max="4" width="18.140625" style="18" customWidth="1"/>
    <col min="5" max="5" width="15.140625" style="19" customWidth="1"/>
    <col min="6" max="6" width="15.42578125" style="19" customWidth="1"/>
    <col min="7" max="7" width="15.85546875" style="1" customWidth="1"/>
    <col min="8" max="10" width="15.85546875" style="20" customWidth="1"/>
    <col min="11" max="11" width="14.85546875" style="13" customWidth="1"/>
    <col min="12" max="12" width="12.28515625" style="13" bestFit="1" customWidth="1"/>
    <col min="13" max="13" width="41.140625" style="13" customWidth="1"/>
    <col min="14" max="14" width="25.85546875" style="13" customWidth="1"/>
    <col min="15" max="15" width="9.5703125" style="13" bestFit="1" customWidth="1"/>
    <col min="16" max="35" width="9.140625" style="13"/>
    <col min="36" max="16384" width="9.140625" style="14"/>
  </cols>
  <sheetData>
    <row r="1" spans="1:10" ht="15.75" customHeight="1">
      <c r="A1" s="8"/>
      <c r="B1" s="9"/>
      <c r="C1" s="10"/>
      <c r="D1" s="10"/>
      <c r="E1" s="10"/>
      <c r="F1" s="10"/>
      <c r="G1" s="31"/>
      <c r="H1" s="11"/>
      <c r="I1" s="11"/>
      <c r="J1" s="11"/>
    </row>
    <row r="2" spans="1:10" s="15" customFormat="1">
      <c r="B2" s="4" t="s">
        <v>95</v>
      </c>
      <c r="C2" s="120" t="s">
        <v>96</v>
      </c>
      <c r="D2" s="121"/>
      <c r="E2" s="121"/>
      <c r="F2" s="121"/>
      <c r="G2" s="122"/>
      <c r="H2" s="11"/>
      <c r="I2" s="11"/>
      <c r="J2" s="11"/>
    </row>
    <row r="3" spans="1:10" s="15" customFormat="1" ht="94.5" collapsed="1">
      <c r="B3" s="53" t="s">
        <v>97</v>
      </c>
      <c r="C3" s="125" t="s">
        <v>98</v>
      </c>
      <c r="D3" s="125"/>
      <c r="E3" s="103" t="s">
        <v>99</v>
      </c>
      <c r="F3" s="22" t="s">
        <v>100</v>
      </c>
      <c r="G3" s="103" t="s">
        <v>101</v>
      </c>
      <c r="H3" s="11"/>
      <c r="I3" s="11"/>
      <c r="J3" s="11"/>
    </row>
    <row r="4" spans="1:10">
      <c r="B4" s="32" t="s">
        <v>102</v>
      </c>
      <c r="C4" s="113" t="s">
        <v>103</v>
      </c>
      <c r="D4" s="113"/>
      <c r="E4" s="33">
        <v>3</v>
      </c>
      <c r="F4" s="117"/>
      <c r="G4" s="37"/>
      <c r="H4" s="11"/>
      <c r="I4" s="11"/>
      <c r="J4" s="11"/>
    </row>
    <row r="5" spans="1:10">
      <c r="B5" s="32" t="s">
        <v>104</v>
      </c>
      <c r="C5" s="113" t="s">
        <v>105</v>
      </c>
      <c r="D5" s="113"/>
      <c r="E5" s="33">
        <v>3</v>
      </c>
      <c r="F5" s="118"/>
      <c r="G5" s="37"/>
      <c r="H5" s="11"/>
      <c r="I5" s="11"/>
      <c r="J5" s="11"/>
    </row>
    <row r="6" spans="1:10">
      <c r="B6" s="32" t="s">
        <v>106</v>
      </c>
      <c r="C6" s="113" t="s">
        <v>107</v>
      </c>
      <c r="D6" s="113"/>
      <c r="E6" s="33">
        <v>3</v>
      </c>
      <c r="F6" s="118"/>
      <c r="G6" s="37"/>
      <c r="H6" s="11"/>
      <c r="I6" s="11"/>
      <c r="J6" s="11"/>
    </row>
    <row r="7" spans="1:10">
      <c r="B7" s="32" t="s">
        <v>108</v>
      </c>
      <c r="C7" s="113" t="s">
        <v>109</v>
      </c>
      <c r="D7" s="113"/>
      <c r="E7" s="34">
        <v>3</v>
      </c>
      <c r="F7" s="118"/>
      <c r="G7" s="37"/>
      <c r="H7" s="11"/>
      <c r="I7" s="11"/>
      <c r="J7" s="11"/>
    </row>
    <row r="8" spans="1:10">
      <c r="B8" s="32" t="s">
        <v>110</v>
      </c>
      <c r="C8" s="113" t="s">
        <v>111</v>
      </c>
      <c r="D8" s="113"/>
      <c r="E8" s="34">
        <v>3</v>
      </c>
      <c r="F8" s="118"/>
      <c r="G8" s="37"/>
      <c r="H8" s="11"/>
      <c r="I8" s="11"/>
      <c r="J8" s="11"/>
    </row>
    <row r="9" spans="1:10">
      <c r="B9" s="32" t="s">
        <v>112</v>
      </c>
      <c r="C9" s="113" t="s">
        <v>113</v>
      </c>
      <c r="D9" s="113"/>
      <c r="E9" s="34">
        <v>3</v>
      </c>
      <c r="F9" s="118"/>
      <c r="G9" s="37"/>
      <c r="H9" s="11"/>
      <c r="I9" s="11"/>
      <c r="J9" s="11"/>
    </row>
    <row r="10" spans="1:10">
      <c r="B10" s="32" t="s">
        <v>114</v>
      </c>
      <c r="C10" s="113" t="s">
        <v>115</v>
      </c>
      <c r="D10" s="113"/>
      <c r="E10" s="33">
        <v>3</v>
      </c>
      <c r="F10" s="118"/>
      <c r="G10" s="37"/>
      <c r="H10" s="11"/>
      <c r="I10" s="11"/>
      <c r="J10" s="11"/>
    </row>
    <row r="11" spans="1:10">
      <c r="B11" s="32" t="s">
        <v>116</v>
      </c>
      <c r="C11" s="113" t="s">
        <v>117</v>
      </c>
      <c r="D11" s="113"/>
      <c r="E11" s="33">
        <v>3</v>
      </c>
      <c r="F11" s="118"/>
      <c r="G11" s="37"/>
      <c r="H11" s="11"/>
      <c r="I11" s="11"/>
      <c r="J11" s="11"/>
    </row>
    <row r="12" spans="1:10">
      <c r="B12" s="32" t="s">
        <v>118</v>
      </c>
      <c r="C12" s="113" t="s">
        <v>119</v>
      </c>
      <c r="D12" s="113"/>
      <c r="E12" s="33">
        <v>3</v>
      </c>
      <c r="F12" s="118"/>
      <c r="G12" s="37"/>
      <c r="H12" s="11"/>
      <c r="I12" s="11"/>
      <c r="J12" s="11"/>
    </row>
    <row r="13" spans="1:10">
      <c r="B13" s="32" t="s">
        <v>120</v>
      </c>
      <c r="C13" s="113" t="s">
        <v>121</v>
      </c>
      <c r="D13" s="113"/>
      <c r="E13" s="34">
        <v>3</v>
      </c>
      <c r="F13" s="118"/>
      <c r="G13" s="37"/>
      <c r="H13" s="11"/>
      <c r="I13" s="11"/>
      <c r="J13" s="11"/>
    </row>
    <row r="14" spans="1:10">
      <c r="B14" s="32" t="s">
        <v>122</v>
      </c>
      <c r="C14" s="113" t="s">
        <v>123</v>
      </c>
      <c r="D14" s="113"/>
      <c r="E14" s="34">
        <v>3</v>
      </c>
      <c r="F14" s="118"/>
      <c r="G14" s="37"/>
      <c r="H14" s="11"/>
      <c r="I14" s="11"/>
      <c r="J14" s="11"/>
    </row>
    <row r="15" spans="1:10">
      <c r="B15" s="32" t="s">
        <v>124</v>
      </c>
      <c r="C15" s="113" t="s">
        <v>125</v>
      </c>
      <c r="D15" s="113"/>
      <c r="E15" s="34">
        <v>3</v>
      </c>
      <c r="F15" s="118"/>
      <c r="G15" s="37"/>
      <c r="H15" s="11"/>
      <c r="I15" s="11"/>
      <c r="J15" s="11"/>
    </row>
    <row r="16" spans="1:10">
      <c r="B16" s="32" t="s">
        <v>126</v>
      </c>
      <c r="C16" s="113" t="s">
        <v>127</v>
      </c>
      <c r="D16" s="113"/>
      <c r="E16" s="33">
        <v>3</v>
      </c>
      <c r="F16" s="118"/>
      <c r="G16" s="37"/>
      <c r="H16" s="11"/>
      <c r="I16" s="11"/>
      <c r="J16" s="11"/>
    </row>
    <row r="17" spans="2:13">
      <c r="B17" s="32" t="s">
        <v>128</v>
      </c>
      <c r="C17" s="113" t="s">
        <v>129</v>
      </c>
      <c r="D17" s="113"/>
      <c r="E17" s="34">
        <v>3</v>
      </c>
      <c r="F17" s="118"/>
      <c r="G17" s="37"/>
      <c r="H17" s="11"/>
      <c r="I17" s="11"/>
      <c r="J17" s="11"/>
    </row>
    <row r="18" spans="2:13">
      <c r="B18" s="32" t="s">
        <v>130</v>
      </c>
      <c r="C18" s="113" t="s">
        <v>131</v>
      </c>
      <c r="D18" s="113"/>
      <c r="E18" s="34">
        <v>3</v>
      </c>
      <c r="F18" s="118"/>
      <c r="G18" s="37"/>
      <c r="H18" s="11"/>
      <c r="I18" s="11"/>
      <c r="J18" s="11"/>
    </row>
    <row r="19" spans="2:13">
      <c r="B19" s="32" t="s">
        <v>132</v>
      </c>
      <c r="C19" s="113" t="s">
        <v>133</v>
      </c>
      <c r="D19" s="113"/>
      <c r="E19" s="34">
        <v>3</v>
      </c>
      <c r="F19" s="118"/>
      <c r="G19" s="37"/>
      <c r="H19" s="11"/>
      <c r="I19" s="11"/>
      <c r="J19" s="11"/>
    </row>
    <row r="20" spans="2:13">
      <c r="B20" s="32" t="s">
        <v>134</v>
      </c>
      <c r="C20" s="113" t="s">
        <v>135</v>
      </c>
      <c r="D20" s="113"/>
      <c r="E20" s="34">
        <v>3</v>
      </c>
      <c r="F20" s="118"/>
      <c r="G20" s="37"/>
      <c r="H20" s="11"/>
      <c r="I20" s="11"/>
      <c r="J20" s="11"/>
    </row>
    <row r="21" spans="2:13">
      <c r="B21" s="32" t="s">
        <v>136</v>
      </c>
      <c r="C21" s="113" t="s">
        <v>137</v>
      </c>
      <c r="D21" s="113"/>
      <c r="E21" s="33">
        <v>3</v>
      </c>
      <c r="F21" s="118"/>
      <c r="G21" s="37"/>
      <c r="H21" s="11"/>
      <c r="I21" s="11"/>
      <c r="J21" s="11"/>
    </row>
    <row r="22" spans="2:13">
      <c r="B22" s="32" t="s">
        <v>138</v>
      </c>
      <c r="C22" s="113" t="s">
        <v>139</v>
      </c>
      <c r="D22" s="113"/>
      <c r="E22" s="33">
        <v>3</v>
      </c>
      <c r="F22" s="118"/>
      <c r="G22" s="37"/>
      <c r="H22" s="11"/>
      <c r="I22" s="11"/>
      <c r="J22" s="11"/>
    </row>
    <row r="23" spans="2:13">
      <c r="B23" s="32" t="s">
        <v>140</v>
      </c>
      <c r="C23" s="113" t="s">
        <v>141</v>
      </c>
      <c r="D23" s="113"/>
      <c r="E23" s="33">
        <v>3</v>
      </c>
      <c r="F23" s="118"/>
      <c r="G23" s="37"/>
      <c r="H23" s="11"/>
      <c r="I23" s="11"/>
      <c r="J23" s="11"/>
    </row>
    <row r="24" spans="2:13">
      <c r="B24" s="32" t="s">
        <v>142</v>
      </c>
      <c r="C24" s="113" t="s">
        <v>143</v>
      </c>
      <c r="D24" s="113"/>
      <c r="E24" s="34">
        <v>3</v>
      </c>
      <c r="F24" s="118"/>
      <c r="G24" s="37"/>
      <c r="H24" s="11"/>
      <c r="I24" s="11"/>
      <c r="J24" s="11"/>
    </row>
    <row r="25" spans="2:13">
      <c r="B25" s="32" t="s">
        <v>144</v>
      </c>
      <c r="C25" s="113" t="s">
        <v>145</v>
      </c>
      <c r="D25" s="113"/>
      <c r="E25" s="34">
        <v>3</v>
      </c>
      <c r="F25" s="118"/>
      <c r="G25" s="37"/>
      <c r="H25" s="11"/>
      <c r="I25" s="11"/>
      <c r="J25" s="11"/>
    </row>
    <row r="26" spans="2:13">
      <c r="B26" s="32" t="s">
        <v>146</v>
      </c>
      <c r="C26" s="113" t="s">
        <v>147</v>
      </c>
      <c r="D26" s="113"/>
      <c r="E26" s="33">
        <v>3</v>
      </c>
      <c r="F26" s="118"/>
      <c r="G26" s="37"/>
      <c r="H26" s="11"/>
      <c r="I26" s="11"/>
      <c r="J26" s="11"/>
    </row>
    <row r="27" spans="2:13">
      <c r="B27" s="32" t="s">
        <v>148</v>
      </c>
      <c r="C27" s="113" t="s">
        <v>149</v>
      </c>
      <c r="D27" s="113"/>
      <c r="E27" s="34">
        <v>3</v>
      </c>
      <c r="F27" s="118"/>
      <c r="G27" s="37"/>
      <c r="H27" s="11"/>
      <c r="I27" s="11"/>
      <c r="J27" s="11"/>
    </row>
    <row r="28" spans="2:13">
      <c r="B28" s="32" t="s">
        <v>150</v>
      </c>
      <c r="C28" s="113" t="s">
        <v>151</v>
      </c>
      <c r="D28" s="113"/>
      <c r="E28" s="34">
        <v>3</v>
      </c>
      <c r="F28" s="118"/>
      <c r="G28" s="37"/>
      <c r="H28" s="11"/>
      <c r="I28" s="11"/>
      <c r="J28" s="11"/>
    </row>
    <row r="29" spans="2:13">
      <c r="B29" s="32" t="s">
        <v>152</v>
      </c>
      <c r="C29" s="113" t="s">
        <v>153</v>
      </c>
      <c r="D29" s="113"/>
      <c r="E29" s="34">
        <v>3</v>
      </c>
      <c r="F29" s="118"/>
      <c r="G29" s="37"/>
      <c r="H29" s="11"/>
      <c r="I29" s="11"/>
      <c r="J29" s="11"/>
    </row>
    <row r="30" spans="2:13">
      <c r="B30" s="116" t="s">
        <v>154</v>
      </c>
      <c r="C30" s="116"/>
      <c r="D30" s="116"/>
      <c r="E30" s="116"/>
      <c r="F30" s="119"/>
      <c r="G30" s="35">
        <f>SUM(G4:G29)</f>
        <v>0</v>
      </c>
      <c r="H30" s="11"/>
      <c r="I30" s="11"/>
      <c r="J30" s="11"/>
      <c r="K30" s="14"/>
      <c r="L30" s="14"/>
      <c r="M30" s="14"/>
    </row>
    <row r="31" spans="2:13" ht="3.75" customHeight="1">
      <c r="B31" s="14"/>
      <c r="C31" s="14"/>
      <c r="D31" s="14"/>
      <c r="E31" s="14"/>
      <c r="F31" s="14"/>
      <c r="G31" s="31"/>
      <c r="H31" s="14"/>
      <c r="I31" s="14"/>
      <c r="J31" s="14"/>
      <c r="K31" s="14"/>
      <c r="L31" s="14"/>
      <c r="M31" s="14"/>
    </row>
    <row r="32" spans="2:13" ht="78.75">
      <c r="B32" s="53" t="s">
        <v>155</v>
      </c>
      <c r="C32" s="54" t="s">
        <v>156</v>
      </c>
      <c r="D32" s="103" t="s">
        <v>157</v>
      </c>
      <c r="E32" s="55" t="s">
        <v>158</v>
      </c>
      <c r="F32" s="55" t="s">
        <v>159</v>
      </c>
      <c r="G32" s="55" t="s">
        <v>160</v>
      </c>
      <c r="H32" s="14"/>
      <c r="I32" s="14"/>
      <c r="J32" s="14"/>
    </row>
    <row r="33" spans="1:35" s="29" customFormat="1">
      <c r="A33" s="13"/>
      <c r="B33" s="40" t="s">
        <v>161</v>
      </c>
      <c r="C33" s="41" t="s">
        <v>162</v>
      </c>
      <c r="D33" s="104">
        <f>0.01*'CLIN 1-GPL disc. price'!F29</f>
        <v>450000</v>
      </c>
      <c r="E33" s="43">
        <v>0</v>
      </c>
      <c r="F33" s="42">
        <v>0</v>
      </c>
      <c r="G33" s="45">
        <f>D33*F33</f>
        <v>0</v>
      </c>
      <c r="H33" s="14"/>
      <c r="I33" s="14"/>
      <c r="J33" s="14"/>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row>
    <row r="34" spans="1:35" s="29" customFormat="1">
      <c r="A34" s="13"/>
      <c r="B34" s="40" t="s">
        <v>163</v>
      </c>
      <c r="C34" s="41" t="s">
        <v>164</v>
      </c>
      <c r="D34" s="104">
        <f>0.1*'CLIN 1-GPL disc. price'!F29</f>
        <v>4500000</v>
      </c>
      <c r="E34" s="43">
        <v>0</v>
      </c>
      <c r="F34" s="42">
        <v>0</v>
      </c>
      <c r="G34" s="45">
        <f>D34*F34</f>
        <v>0</v>
      </c>
      <c r="H34" s="14"/>
      <c r="I34" s="14"/>
      <c r="J34" s="14"/>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row>
    <row r="35" spans="1:35" s="29" customFormat="1">
      <c r="A35" s="13"/>
      <c r="B35" s="40" t="s">
        <v>165</v>
      </c>
      <c r="C35" s="41" t="s">
        <v>166</v>
      </c>
      <c r="D35" s="104">
        <f>0.01*'CLIN 1-GPL disc. price'!F29</f>
        <v>450000</v>
      </c>
      <c r="E35" s="43">
        <v>0</v>
      </c>
      <c r="F35" s="42">
        <v>0</v>
      </c>
      <c r="G35" s="45">
        <f>D35*F35</f>
        <v>0</v>
      </c>
      <c r="H35" s="14"/>
      <c r="I35" s="14"/>
      <c r="J35" s="14"/>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row>
    <row r="36" spans="1:35" s="29" customFormat="1">
      <c r="A36" s="13"/>
      <c r="B36" s="40" t="s">
        <v>167</v>
      </c>
      <c r="C36" s="41" t="s">
        <v>168</v>
      </c>
      <c r="D36" s="104">
        <f>0.88*'CLIN 1-GPL disc. price'!F29</f>
        <v>39600000</v>
      </c>
      <c r="E36" s="43">
        <v>0</v>
      </c>
      <c r="F36" s="42">
        <v>0</v>
      </c>
      <c r="G36" s="45">
        <f>D36*F36</f>
        <v>0</v>
      </c>
      <c r="H36" s="14"/>
      <c r="I36" s="14"/>
      <c r="J36" s="14"/>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1:35" s="29" customFormat="1">
      <c r="A37" s="13"/>
      <c r="B37" s="116" t="s">
        <v>169</v>
      </c>
      <c r="C37" s="116"/>
      <c r="D37" s="116"/>
      <c r="E37" s="116"/>
      <c r="F37" s="116"/>
      <c r="G37" s="46">
        <f>SUM(G33:G36)</f>
        <v>0</v>
      </c>
      <c r="H37" s="14"/>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row>
    <row r="38" spans="1:35" s="29" customFormat="1" ht="3.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row>
    <row r="39" spans="1:35" ht="139.5" customHeight="1">
      <c r="B39" s="53" t="s">
        <v>170</v>
      </c>
      <c r="C39" s="54" t="s">
        <v>171</v>
      </c>
      <c r="D39" s="125" t="s">
        <v>172</v>
      </c>
      <c r="E39" s="125"/>
      <c r="F39" s="51" t="s">
        <v>173</v>
      </c>
      <c r="G39" s="52" t="s">
        <v>174</v>
      </c>
      <c r="H39" s="13"/>
      <c r="I39" s="13"/>
      <c r="J39" s="13"/>
    </row>
    <row r="40" spans="1:35">
      <c r="B40" s="40" t="s">
        <v>175</v>
      </c>
      <c r="C40" s="3" t="s">
        <v>176</v>
      </c>
      <c r="D40" s="126">
        <f>0.2*'CLIN 1-GPL disc. price'!F29</f>
        <v>9000000</v>
      </c>
      <c r="E40" s="126"/>
      <c r="F40" s="42">
        <v>0</v>
      </c>
      <c r="G40" s="45">
        <f>D40*F40</f>
        <v>0</v>
      </c>
      <c r="H40" s="13"/>
      <c r="I40" s="13"/>
      <c r="J40" s="13"/>
    </row>
    <row r="41" spans="1:35">
      <c r="B41" s="59" t="s">
        <v>177</v>
      </c>
      <c r="C41" s="60" t="s">
        <v>178</v>
      </c>
      <c r="D41" s="126">
        <f>0.2*'CLIN 1-GPL disc. price'!F29</f>
        <v>9000000</v>
      </c>
      <c r="E41" s="126"/>
      <c r="F41" s="42">
        <v>0</v>
      </c>
      <c r="G41" s="45">
        <f>D41*F41</f>
        <v>0</v>
      </c>
      <c r="H41" s="13"/>
      <c r="I41" s="13"/>
      <c r="J41" s="13"/>
    </row>
    <row r="42" spans="1:35">
      <c r="B42" s="115" t="s">
        <v>179</v>
      </c>
      <c r="C42" s="115"/>
      <c r="D42" s="115"/>
      <c r="E42" s="115"/>
      <c r="F42" s="36"/>
      <c r="G42" s="46">
        <f>SUM(G40:G41)</f>
        <v>0</v>
      </c>
      <c r="H42" s="14"/>
      <c r="I42" s="14"/>
      <c r="J42" s="14"/>
      <c r="K42" s="14"/>
    </row>
    <row r="43" spans="1:35" ht="25.5" customHeight="1">
      <c r="B43" s="14"/>
      <c r="C43" s="14"/>
      <c r="D43" s="14"/>
      <c r="E43" s="14"/>
      <c r="F43" s="14"/>
      <c r="G43" s="14"/>
      <c r="H43" s="14"/>
      <c r="I43" s="14"/>
      <c r="J43" s="14"/>
      <c r="K43" s="14"/>
    </row>
    <row r="44" spans="1:35" ht="18.75">
      <c r="B44" s="123" t="s">
        <v>180</v>
      </c>
      <c r="C44" s="123"/>
      <c r="D44" s="123"/>
      <c r="E44" s="123"/>
      <c r="F44" s="123"/>
      <c r="G44" s="123"/>
      <c r="H44" s="1"/>
      <c r="I44" s="1"/>
      <c r="J44" s="1"/>
    </row>
    <row r="45" spans="1:35" ht="58.5" customHeight="1">
      <c r="B45" s="124" t="s">
        <v>181</v>
      </c>
      <c r="C45" s="124"/>
      <c r="D45" s="124"/>
      <c r="E45" s="124"/>
      <c r="F45" s="124"/>
      <c r="G45" s="124"/>
      <c r="H45" s="1"/>
      <c r="I45" s="1"/>
      <c r="J45" s="1"/>
    </row>
    <row r="46" spans="1:35" ht="57.75" customHeight="1">
      <c r="B46" s="58" t="s">
        <v>182</v>
      </c>
      <c r="C46" s="114" t="s">
        <v>183</v>
      </c>
      <c r="D46" s="114"/>
      <c r="E46" s="114"/>
      <c r="F46" s="114"/>
      <c r="G46" s="114"/>
      <c r="H46" s="1"/>
      <c r="I46" s="1"/>
      <c r="J46" s="1"/>
    </row>
    <row r="47" spans="1:35" ht="45.75" customHeight="1">
      <c r="B47" s="30" t="s">
        <v>184</v>
      </c>
      <c r="C47" s="114" t="s">
        <v>185</v>
      </c>
      <c r="D47" s="114"/>
      <c r="E47" s="114"/>
      <c r="F47" s="114"/>
      <c r="G47" s="114"/>
      <c r="H47" s="1"/>
      <c r="I47" s="1"/>
      <c r="J47" s="1"/>
    </row>
    <row r="48" spans="1:35" ht="171.75" customHeight="1">
      <c r="B48" s="30" t="s">
        <v>186</v>
      </c>
      <c r="C48" s="114" t="s">
        <v>187</v>
      </c>
      <c r="D48" s="114"/>
      <c r="E48" s="114"/>
      <c r="F48" s="114"/>
      <c r="G48" s="114"/>
      <c r="H48" s="1"/>
      <c r="I48" s="1"/>
      <c r="J48" s="1"/>
    </row>
    <row r="49" spans="2:10" ht="30.75" customHeight="1">
      <c r="B49" s="30" t="s">
        <v>188</v>
      </c>
      <c r="C49" s="114" t="s">
        <v>189</v>
      </c>
      <c r="D49" s="114"/>
      <c r="E49" s="114"/>
      <c r="F49" s="114"/>
      <c r="G49" s="114"/>
      <c r="H49" s="1"/>
      <c r="I49" s="1"/>
      <c r="J49" s="1"/>
    </row>
    <row r="50" spans="2:10">
      <c r="F50" s="1"/>
      <c r="H50" s="1"/>
      <c r="I50" s="1"/>
      <c r="J50" s="1"/>
    </row>
    <row r="51" spans="2:10">
      <c r="F51" s="1"/>
      <c r="H51" s="1"/>
      <c r="I51" s="1"/>
      <c r="J51" s="1"/>
    </row>
  </sheetData>
  <mergeCells count="41">
    <mergeCell ref="C2:G2"/>
    <mergeCell ref="B44:G44"/>
    <mergeCell ref="B45:G45"/>
    <mergeCell ref="C28:D28"/>
    <mergeCell ref="C29:D29"/>
    <mergeCell ref="D39:E39"/>
    <mergeCell ref="D40:E40"/>
    <mergeCell ref="D41:E41"/>
    <mergeCell ref="C23:D23"/>
    <mergeCell ref="C24:D24"/>
    <mergeCell ref="C25:D25"/>
    <mergeCell ref="C26:D26"/>
    <mergeCell ref="C27:D27"/>
    <mergeCell ref="C18:D18"/>
    <mergeCell ref="C3:D3"/>
    <mergeCell ref="C4:D4"/>
    <mergeCell ref="C5:D5"/>
    <mergeCell ref="C6:D6"/>
    <mergeCell ref="C49:G49"/>
    <mergeCell ref="B42:E42"/>
    <mergeCell ref="C17:D17"/>
    <mergeCell ref="C19:D19"/>
    <mergeCell ref="C20:D20"/>
    <mergeCell ref="C21:D21"/>
    <mergeCell ref="C22:D22"/>
    <mergeCell ref="C46:G46"/>
    <mergeCell ref="C47:G47"/>
    <mergeCell ref="C48:G48"/>
    <mergeCell ref="B37:F37"/>
    <mergeCell ref="F4:F30"/>
    <mergeCell ref="B30:E30"/>
    <mergeCell ref="C7:D7"/>
    <mergeCell ref="C13:D13"/>
    <mergeCell ref="C14:D14"/>
    <mergeCell ref="C15:D15"/>
    <mergeCell ref="C16:D16"/>
    <mergeCell ref="C8:D8"/>
    <mergeCell ref="C9:D9"/>
    <mergeCell ref="C10:D10"/>
    <mergeCell ref="C11:D11"/>
    <mergeCell ref="C12:D12"/>
  </mergeCells>
  <pageMargins left="0.7" right="0.7" top="0.75" bottom="0.75" header="0.3" footer="0.3"/>
  <pageSetup paperSize="9" orientation="portrait" verticalDpi="0" r:id="rId1"/>
  <ignoredErrors>
    <ignoredError sqref="D3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71"/>
  <sheetViews>
    <sheetView topLeftCell="A19" zoomScale="90" zoomScaleNormal="90" workbookViewId="0">
      <selection activeCell="E63" sqref="E63"/>
    </sheetView>
  </sheetViews>
  <sheetFormatPr defaultColWidth="9.140625" defaultRowHeight="15.75"/>
  <cols>
    <col min="1" max="1" width="3.85546875" style="14" customWidth="1"/>
    <col min="2" max="2" width="8.42578125" style="17" customWidth="1"/>
    <col min="3" max="3" width="95" style="18" customWidth="1"/>
    <col min="4" max="4" width="13.5703125" style="19" customWidth="1"/>
    <col min="5" max="5" width="16" style="19" customWidth="1"/>
    <col min="6" max="6" width="21.140625" style="24" customWidth="1"/>
    <col min="7" max="7" width="21.140625" style="1" customWidth="1"/>
    <col min="8" max="8" width="21.140625" style="25" customWidth="1"/>
    <col min="9" max="10" width="21.85546875" style="20" customWidth="1"/>
    <col min="11" max="11" width="21.85546875" style="21" customWidth="1"/>
    <col min="12" max="12" width="14.85546875" style="13" customWidth="1"/>
    <col min="13" max="13" width="12.28515625" style="13" bestFit="1" customWidth="1"/>
    <col min="14" max="14" width="9.140625" style="13"/>
    <col min="15" max="16" width="9.5703125" style="13" bestFit="1" customWidth="1"/>
    <col min="17" max="36" width="9.140625" style="13"/>
    <col min="37" max="16384" width="9.140625" style="14"/>
  </cols>
  <sheetData>
    <row r="1" spans="2:11">
      <c r="F1" s="1"/>
      <c r="H1" s="1"/>
      <c r="I1" s="1"/>
      <c r="J1" s="1"/>
      <c r="K1" s="1"/>
    </row>
    <row r="2" spans="2:11" ht="60">
      <c r="B2" s="56" t="s">
        <v>35</v>
      </c>
      <c r="C2" s="56" t="s">
        <v>190</v>
      </c>
      <c r="D2" s="57" t="s">
        <v>100</v>
      </c>
      <c r="E2" s="57" t="s">
        <v>191</v>
      </c>
      <c r="F2" s="56" t="s">
        <v>192</v>
      </c>
      <c r="G2" s="56" t="s">
        <v>193</v>
      </c>
      <c r="H2" s="56" t="s">
        <v>194</v>
      </c>
      <c r="I2" s="1"/>
      <c r="J2" s="1"/>
      <c r="K2" s="1"/>
    </row>
    <row r="3" spans="2:11" ht="15.75" customHeight="1">
      <c r="B3" s="28" t="s">
        <v>195</v>
      </c>
      <c r="C3" s="27" t="s">
        <v>196</v>
      </c>
      <c r="D3" s="128"/>
      <c r="E3" s="49"/>
      <c r="F3" s="44"/>
      <c r="G3" s="44"/>
      <c r="H3" s="44"/>
      <c r="I3" s="1"/>
      <c r="J3" s="1"/>
      <c r="K3" s="1"/>
    </row>
    <row r="4" spans="2:11">
      <c r="B4" s="28" t="s">
        <v>197</v>
      </c>
      <c r="C4" s="27" t="s">
        <v>198</v>
      </c>
      <c r="D4" s="128"/>
      <c r="E4" s="49"/>
      <c r="F4" s="44"/>
      <c r="G4" s="44"/>
      <c r="H4" s="44"/>
      <c r="I4" s="1"/>
      <c r="J4" s="1"/>
      <c r="K4" s="1"/>
    </row>
    <row r="5" spans="2:11">
      <c r="B5" s="28" t="s">
        <v>199</v>
      </c>
      <c r="C5" s="27" t="s">
        <v>200</v>
      </c>
      <c r="D5" s="128"/>
      <c r="E5" s="49"/>
      <c r="F5" s="44"/>
      <c r="G5" s="44"/>
      <c r="H5" s="44"/>
      <c r="I5" s="1"/>
      <c r="J5" s="1"/>
      <c r="K5" s="1"/>
    </row>
    <row r="6" spans="2:11">
      <c r="B6" s="28" t="s">
        <v>201</v>
      </c>
      <c r="C6" s="27" t="s">
        <v>202</v>
      </c>
      <c r="D6" s="128"/>
      <c r="E6" s="49"/>
      <c r="F6" s="44"/>
      <c r="G6" s="44"/>
      <c r="H6" s="44"/>
      <c r="I6" s="1"/>
      <c r="J6" s="1"/>
      <c r="K6" s="1"/>
    </row>
    <row r="7" spans="2:11">
      <c r="B7" s="28" t="s">
        <v>203</v>
      </c>
      <c r="C7" s="27" t="s">
        <v>204</v>
      </c>
      <c r="D7" s="128"/>
      <c r="E7" s="49"/>
      <c r="F7" s="44"/>
      <c r="G7" s="44"/>
      <c r="H7" s="44"/>
    </row>
    <row r="8" spans="2:11">
      <c r="B8" s="28" t="s">
        <v>205</v>
      </c>
      <c r="C8" s="26" t="s">
        <v>206</v>
      </c>
      <c r="D8" s="128"/>
      <c r="E8" s="49"/>
      <c r="F8" s="44"/>
      <c r="G8" s="44"/>
      <c r="H8" s="44"/>
    </row>
    <row r="9" spans="2:11">
      <c r="B9" s="28" t="s">
        <v>207</v>
      </c>
      <c r="C9" s="26" t="s">
        <v>208</v>
      </c>
      <c r="D9" s="128"/>
      <c r="E9" s="49"/>
      <c r="F9" s="44"/>
      <c r="G9" s="44"/>
      <c r="H9" s="44"/>
    </row>
    <row r="10" spans="2:11">
      <c r="B10" s="28" t="s">
        <v>209</v>
      </c>
      <c r="C10" s="26" t="s">
        <v>210</v>
      </c>
      <c r="D10" s="128"/>
      <c r="E10" s="49"/>
      <c r="F10" s="44"/>
      <c r="G10" s="44"/>
      <c r="H10" s="44"/>
    </row>
    <row r="11" spans="2:11">
      <c r="B11" s="28" t="s">
        <v>211</v>
      </c>
      <c r="C11" s="27" t="s">
        <v>212</v>
      </c>
      <c r="D11" s="128"/>
      <c r="E11" s="49"/>
      <c r="F11" s="44"/>
      <c r="G11" s="44"/>
      <c r="H11" s="44"/>
    </row>
    <row r="12" spans="2:11">
      <c r="B12" s="28" t="s">
        <v>213</v>
      </c>
      <c r="C12" s="27" t="s">
        <v>214</v>
      </c>
      <c r="D12" s="128"/>
      <c r="E12" s="49"/>
      <c r="F12" s="44"/>
      <c r="G12" s="44"/>
      <c r="H12" s="44"/>
    </row>
    <row r="13" spans="2:11">
      <c r="B13" s="28" t="s">
        <v>215</v>
      </c>
      <c r="C13" s="27" t="s">
        <v>216</v>
      </c>
      <c r="D13" s="128"/>
      <c r="E13" s="49"/>
      <c r="F13" s="44"/>
      <c r="G13" s="44"/>
      <c r="H13" s="44"/>
    </row>
    <row r="14" spans="2:11">
      <c r="B14" s="28" t="s">
        <v>217</v>
      </c>
      <c r="C14" s="26" t="s">
        <v>218</v>
      </c>
      <c r="D14" s="128"/>
      <c r="E14" s="49"/>
      <c r="F14" s="44"/>
      <c r="G14" s="44"/>
      <c r="H14" s="44"/>
    </row>
    <row r="15" spans="2:11">
      <c r="B15" s="28" t="s">
        <v>219</v>
      </c>
      <c r="C15" s="26" t="s">
        <v>220</v>
      </c>
      <c r="D15" s="128"/>
      <c r="E15" s="49"/>
      <c r="F15" s="44"/>
      <c r="G15" s="44"/>
      <c r="H15" s="44"/>
    </row>
    <row r="16" spans="2:11">
      <c r="B16" s="28" t="s">
        <v>221</v>
      </c>
      <c r="C16" s="26" t="s">
        <v>222</v>
      </c>
      <c r="D16" s="128"/>
      <c r="E16" s="49"/>
      <c r="F16" s="44"/>
      <c r="G16" s="44"/>
      <c r="H16" s="44"/>
    </row>
    <row r="17" spans="2:8">
      <c r="B17" s="28" t="s">
        <v>223</v>
      </c>
      <c r="C17" s="26" t="s">
        <v>224</v>
      </c>
      <c r="D17" s="128"/>
      <c r="E17" s="49"/>
      <c r="F17" s="44"/>
      <c r="G17" s="44"/>
      <c r="H17" s="44"/>
    </row>
    <row r="18" spans="2:8">
      <c r="B18" s="28" t="s">
        <v>225</v>
      </c>
      <c r="C18" s="26" t="s">
        <v>226</v>
      </c>
      <c r="D18" s="128"/>
      <c r="E18" s="49"/>
      <c r="F18" s="44"/>
      <c r="G18" s="44"/>
      <c r="H18" s="44"/>
    </row>
    <row r="19" spans="2:8">
      <c r="B19" s="28" t="s">
        <v>227</v>
      </c>
      <c r="C19" s="26" t="s">
        <v>228</v>
      </c>
      <c r="D19" s="128"/>
      <c r="E19" s="49"/>
      <c r="F19" s="44"/>
      <c r="G19" s="44"/>
      <c r="H19" s="44"/>
    </row>
    <row r="20" spans="2:8">
      <c r="B20" s="28" t="s">
        <v>229</v>
      </c>
      <c r="C20" s="26" t="s">
        <v>230</v>
      </c>
      <c r="D20" s="128"/>
      <c r="E20" s="49"/>
      <c r="F20" s="44"/>
      <c r="G20" s="44"/>
      <c r="H20" s="44"/>
    </row>
    <row r="21" spans="2:8">
      <c r="B21" s="28" t="s">
        <v>231</v>
      </c>
      <c r="C21" s="26" t="s">
        <v>232</v>
      </c>
      <c r="D21" s="128"/>
      <c r="E21" s="49"/>
      <c r="F21" s="44"/>
      <c r="G21" s="44"/>
      <c r="H21" s="44"/>
    </row>
    <row r="22" spans="2:8">
      <c r="B22" s="28" t="s">
        <v>233</v>
      </c>
      <c r="C22" s="26" t="s">
        <v>234</v>
      </c>
      <c r="D22" s="128"/>
      <c r="E22" s="49"/>
      <c r="F22" s="44"/>
      <c r="G22" s="44"/>
      <c r="H22" s="44"/>
    </row>
    <row r="23" spans="2:8">
      <c r="B23" s="28" t="s">
        <v>235</v>
      </c>
      <c r="C23" s="26" t="s">
        <v>236</v>
      </c>
      <c r="D23" s="128"/>
      <c r="E23" s="49"/>
      <c r="F23" s="44"/>
      <c r="G23" s="44"/>
      <c r="H23" s="44"/>
    </row>
    <row r="24" spans="2:8">
      <c r="B24" s="28" t="s">
        <v>237</v>
      </c>
      <c r="C24" s="26" t="s">
        <v>238</v>
      </c>
      <c r="D24" s="128"/>
      <c r="E24" s="49"/>
      <c r="F24" s="44"/>
      <c r="G24" s="44"/>
      <c r="H24" s="44"/>
    </row>
    <row r="25" spans="2:8">
      <c r="B25" s="28" t="s">
        <v>239</v>
      </c>
      <c r="C25" s="26" t="s">
        <v>240</v>
      </c>
      <c r="D25" s="128"/>
      <c r="E25" s="49"/>
      <c r="F25" s="44"/>
      <c r="G25" s="44"/>
      <c r="H25" s="44"/>
    </row>
    <row r="26" spans="2:8">
      <c r="B26" s="28" t="s">
        <v>241</v>
      </c>
      <c r="C26" s="26" t="s">
        <v>242</v>
      </c>
      <c r="D26" s="128"/>
      <c r="E26" s="49"/>
      <c r="F26" s="44"/>
      <c r="G26" s="44"/>
      <c r="H26" s="44"/>
    </row>
    <row r="27" spans="2:8">
      <c r="B27" s="28" t="s">
        <v>243</v>
      </c>
      <c r="C27" s="26" t="s">
        <v>244</v>
      </c>
      <c r="D27" s="128"/>
      <c r="E27" s="49"/>
      <c r="F27" s="44"/>
      <c r="G27" s="44"/>
      <c r="H27" s="44"/>
    </row>
    <row r="28" spans="2:8">
      <c r="B28" s="28" t="s">
        <v>245</v>
      </c>
      <c r="C28" s="26" t="s">
        <v>246</v>
      </c>
      <c r="D28" s="128"/>
      <c r="E28" s="49"/>
      <c r="F28" s="44"/>
      <c r="G28" s="44"/>
      <c r="H28" s="44"/>
    </row>
    <row r="29" spans="2:8">
      <c r="B29" s="28" t="s">
        <v>247</v>
      </c>
      <c r="C29" s="26" t="s">
        <v>248</v>
      </c>
      <c r="D29" s="128"/>
      <c r="E29" s="49"/>
      <c r="F29" s="44"/>
      <c r="G29" s="44"/>
      <c r="H29" s="44"/>
    </row>
    <row r="30" spans="2:8">
      <c r="B30" s="28" t="s">
        <v>249</v>
      </c>
      <c r="C30" s="26" t="s">
        <v>250</v>
      </c>
      <c r="D30" s="128"/>
      <c r="E30" s="49"/>
      <c r="F30" s="44"/>
      <c r="G30" s="44"/>
      <c r="H30" s="44"/>
    </row>
    <row r="31" spans="2:8">
      <c r="B31" s="28" t="s">
        <v>251</v>
      </c>
      <c r="C31" s="26" t="s">
        <v>252</v>
      </c>
      <c r="D31" s="128"/>
      <c r="E31" s="49"/>
      <c r="F31" s="44"/>
      <c r="G31" s="44"/>
      <c r="H31" s="44"/>
    </row>
    <row r="32" spans="2:8">
      <c r="B32" s="28" t="s">
        <v>253</v>
      </c>
      <c r="C32" s="26" t="s">
        <v>254</v>
      </c>
      <c r="D32" s="128"/>
      <c r="E32" s="49"/>
      <c r="F32" s="44"/>
      <c r="G32" s="44"/>
      <c r="H32" s="44"/>
    </row>
    <row r="33" spans="2:8">
      <c r="B33" s="28" t="s">
        <v>255</v>
      </c>
      <c r="C33" s="26" t="s">
        <v>256</v>
      </c>
      <c r="D33" s="128"/>
      <c r="E33" s="49"/>
      <c r="F33" s="44"/>
      <c r="G33" s="44"/>
      <c r="H33" s="44"/>
    </row>
    <row r="34" spans="2:8">
      <c r="B34" s="28" t="s">
        <v>257</v>
      </c>
      <c r="C34" s="26" t="s">
        <v>258</v>
      </c>
      <c r="D34" s="128"/>
      <c r="E34" s="49"/>
      <c r="F34" s="44"/>
      <c r="G34" s="44"/>
      <c r="H34" s="44"/>
    </row>
    <row r="35" spans="2:8">
      <c r="B35" s="28" t="s">
        <v>259</v>
      </c>
      <c r="C35" s="27" t="s">
        <v>260</v>
      </c>
      <c r="D35" s="128"/>
      <c r="E35" s="49"/>
      <c r="F35" s="44"/>
      <c r="G35" s="44"/>
      <c r="H35" s="44"/>
    </row>
    <row r="36" spans="2:8">
      <c r="B36" s="28" t="s">
        <v>261</v>
      </c>
      <c r="C36" s="27" t="s">
        <v>262</v>
      </c>
      <c r="D36" s="128"/>
      <c r="E36" s="49"/>
      <c r="F36" s="44"/>
      <c r="G36" s="44"/>
      <c r="H36" s="44"/>
    </row>
    <row r="37" spans="2:8">
      <c r="B37" s="28" t="s">
        <v>263</v>
      </c>
      <c r="C37" s="27" t="s">
        <v>264</v>
      </c>
      <c r="D37" s="128"/>
      <c r="E37" s="49"/>
      <c r="F37" s="44"/>
      <c r="G37" s="44"/>
      <c r="H37" s="44"/>
    </row>
    <row r="38" spans="2:8">
      <c r="B38" s="28" t="s">
        <v>265</v>
      </c>
      <c r="C38" s="27" t="s">
        <v>266</v>
      </c>
      <c r="D38" s="128"/>
      <c r="E38" s="49"/>
      <c r="F38" s="44"/>
      <c r="G38" s="44"/>
      <c r="H38" s="44"/>
    </row>
    <row r="39" spans="2:8">
      <c r="B39" s="28" t="s">
        <v>267</v>
      </c>
      <c r="C39" s="26" t="s">
        <v>268</v>
      </c>
      <c r="D39" s="128"/>
      <c r="E39" s="49"/>
      <c r="F39" s="44"/>
      <c r="G39" s="44"/>
      <c r="H39" s="44"/>
    </row>
    <row r="40" spans="2:8">
      <c r="B40" s="28" t="s">
        <v>269</v>
      </c>
      <c r="C40" s="26" t="s">
        <v>270</v>
      </c>
      <c r="D40" s="128"/>
      <c r="E40" s="49"/>
      <c r="F40" s="44"/>
      <c r="G40" s="44"/>
      <c r="H40" s="44"/>
    </row>
    <row r="41" spans="2:8">
      <c r="B41" s="28" t="s">
        <v>271</v>
      </c>
      <c r="C41" s="26" t="s">
        <v>272</v>
      </c>
      <c r="D41" s="128"/>
      <c r="E41" s="49"/>
      <c r="F41" s="44"/>
      <c r="G41" s="44"/>
      <c r="H41" s="44"/>
    </row>
    <row r="42" spans="2:8">
      <c r="B42" s="28" t="s">
        <v>273</v>
      </c>
      <c r="C42" s="27" t="s">
        <v>274</v>
      </c>
      <c r="D42" s="128"/>
      <c r="E42" s="49"/>
      <c r="F42" s="44"/>
      <c r="G42" s="44"/>
      <c r="H42" s="44"/>
    </row>
    <row r="43" spans="2:8">
      <c r="B43" s="28" t="s">
        <v>275</v>
      </c>
      <c r="C43" s="27" t="s">
        <v>276</v>
      </c>
      <c r="D43" s="128"/>
      <c r="E43" s="49"/>
      <c r="F43" s="44"/>
      <c r="G43" s="44"/>
      <c r="H43" s="44"/>
    </row>
    <row r="44" spans="2:8">
      <c r="B44" s="28" t="s">
        <v>277</v>
      </c>
      <c r="C44" s="27" t="s">
        <v>278</v>
      </c>
      <c r="D44" s="128"/>
      <c r="E44" s="49"/>
      <c r="F44" s="44"/>
      <c r="G44" s="44"/>
      <c r="H44" s="44"/>
    </row>
    <row r="45" spans="2:8">
      <c r="B45" s="28" t="s">
        <v>279</v>
      </c>
      <c r="C45" s="27" t="s">
        <v>280</v>
      </c>
      <c r="D45" s="128"/>
      <c r="E45" s="49"/>
      <c r="F45" s="44"/>
      <c r="G45" s="44"/>
      <c r="H45" s="44"/>
    </row>
    <row r="46" spans="2:8">
      <c r="B46" s="28" t="s">
        <v>281</v>
      </c>
      <c r="C46" s="27" t="s">
        <v>282</v>
      </c>
      <c r="D46" s="128"/>
      <c r="E46" s="49"/>
      <c r="F46" s="44"/>
      <c r="G46" s="44"/>
      <c r="H46" s="44"/>
    </row>
    <row r="47" spans="2:8">
      <c r="B47" s="28" t="s">
        <v>283</v>
      </c>
      <c r="C47" s="27" t="s">
        <v>284</v>
      </c>
      <c r="D47" s="128"/>
      <c r="E47" s="49"/>
      <c r="F47" s="44"/>
      <c r="G47" s="44"/>
      <c r="H47" s="44"/>
    </row>
    <row r="48" spans="2:8">
      <c r="B48" s="28" t="s">
        <v>285</v>
      </c>
      <c r="C48" s="27" t="s">
        <v>286</v>
      </c>
      <c r="D48" s="128"/>
      <c r="E48" s="49"/>
      <c r="F48" s="44"/>
      <c r="G48" s="44"/>
      <c r="H48" s="44"/>
    </row>
    <row r="49" spans="2:8">
      <c r="B49" s="28" t="s">
        <v>287</v>
      </c>
      <c r="C49" s="27" t="s">
        <v>288</v>
      </c>
      <c r="D49" s="128"/>
      <c r="E49" s="49"/>
      <c r="F49" s="44"/>
      <c r="G49" s="44"/>
      <c r="H49" s="44"/>
    </row>
    <row r="50" spans="2:8">
      <c r="B50" s="28" t="s">
        <v>289</v>
      </c>
      <c r="C50" s="26" t="s">
        <v>290</v>
      </c>
      <c r="D50" s="128"/>
      <c r="E50" s="49"/>
      <c r="F50" s="44"/>
      <c r="G50" s="44"/>
      <c r="H50" s="44"/>
    </row>
    <row r="51" spans="2:8">
      <c r="B51" s="28" t="s">
        <v>291</v>
      </c>
      <c r="C51" s="26" t="s">
        <v>292</v>
      </c>
      <c r="D51" s="128"/>
      <c r="E51" s="49"/>
      <c r="F51" s="44"/>
      <c r="G51" s="44"/>
      <c r="H51" s="44"/>
    </row>
    <row r="52" spans="2:8">
      <c r="B52" s="28" t="s">
        <v>293</v>
      </c>
      <c r="C52" s="26" t="s">
        <v>294</v>
      </c>
      <c r="D52" s="128"/>
      <c r="E52" s="49"/>
      <c r="F52" s="44"/>
      <c r="G52" s="44"/>
      <c r="H52" s="44"/>
    </row>
    <row r="53" spans="2:8">
      <c r="B53" s="28" t="s">
        <v>295</v>
      </c>
      <c r="C53" s="27" t="s">
        <v>296</v>
      </c>
      <c r="D53" s="128"/>
      <c r="E53" s="49"/>
      <c r="F53" s="44"/>
      <c r="G53" s="44"/>
      <c r="H53" s="44"/>
    </row>
    <row r="54" spans="2:8">
      <c r="B54" s="28" t="s">
        <v>297</v>
      </c>
      <c r="C54" s="27" t="s">
        <v>298</v>
      </c>
      <c r="D54" s="128"/>
      <c r="E54" s="49"/>
      <c r="F54" s="44"/>
      <c r="G54" s="44"/>
      <c r="H54" s="44"/>
    </row>
    <row r="55" spans="2:8">
      <c r="B55" s="28" t="s">
        <v>299</v>
      </c>
      <c r="C55" s="27" t="s">
        <v>300</v>
      </c>
      <c r="D55" s="128"/>
      <c r="E55" s="49"/>
      <c r="F55" s="44"/>
      <c r="G55" s="44"/>
      <c r="H55" s="44"/>
    </row>
    <row r="56" spans="2:8">
      <c r="B56" s="28" t="s">
        <v>301</v>
      </c>
      <c r="C56" s="27" t="s">
        <v>302</v>
      </c>
      <c r="D56" s="128"/>
      <c r="E56" s="49"/>
      <c r="F56" s="44"/>
      <c r="G56" s="44"/>
      <c r="H56" s="44"/>
    </row>
    <row r="57" spans="2:8">
      <c r="B57" s="28" t="s">
        <v>303</v>
      </c>
      <c r="C57" s="27" t="s">
        <v>304</v>
      </c>
      <c r="D57" s="128"/>
      <c r="E57" s="49"/>
      <c r="F57" s="44"/>
      <c r="G57" s="44"/>
      <c r="H57" s="44"/>
    </row>
    <row r="58" spans="2:8">
      <c r="B58" s="28" t="s">
        <v>305</v>
      </c>
      <c r="C58" s="27" t="s">
        <v>306</v>
      </c>
      <c r="D58" s="128"/>
      <c r="E58" s="49"/>
      <c r="F58" s="44"/>
      <c r="G58" s="44"/>
      <c r="H58" s="44"/>
    </row>
    <row r="59" spans="2:8">
      <c r="B59" s="28" t="s">
        <v>307</v>
      </c>
      <c r="C59" s="27" t="s">
        <v>308</v>
      </c>
      <c r="D59" s="128"/>
      <c r="E59" s="49"/>
      <c r="F59" s="44"/>
      <c r="G59" s="44"/>
      <c r="H59" s="44"/>
    </row>
    <row r="60" spans="2:8">
      <c r="B60" s="28" t="s">
        <v>309</v>
      </c>
      <c r="C60" s="27" t="s">
        <v>310</v>
      </c>
      <c r="D60" s="128"/>
      <c r="E60" s="49"/>
      <c r="F60" s="44"/>
      <c r="G60" s="44"/>
      <c r="H60" s="44"/>
    </row>
    <row r="61" spans="2:8">
      <c r="B61" s="28" t="s">
        <v>311</v>
      </c>
      <c r="C61" s="27" t="s">
        <v>312</v>
      </c>
      <c r="D61" s="128"/>
      <c r="E61" s="49"/>
      <c r="F61" s="44"/>
      <c r="G61" s="44"/>
      <c r="H61" s="44"/>
    </row>
    <row r="62" spans="2:8">
      <c r="B62" s="28" t="s">
        <v>313</v>
      </c>
      <c r="C62" s="26" t="s">
        <v>314</v>
      </c>
      <c r="D62" s="128"/>
      <c r="E62" s="49"/>
      <c r="F62" s="44"/>
      <c r="G62" s="44"/>
      <c r="H62" s="44"/>
    </row>
    <row r="63" spans="2:8" ht="23.25" customHeight="1">
      <c r="B63" s="116" t="s">
        <v>315</v>
      </c>
      <c r="C63" s="116"/>
      <c r="D63" s="128"/>
      <c r="E63" s="50">
        <f>SUM(E3:E62)</f>
        <v>0</v>
      </c>
    </row>
    <row r="65" spans="2:8" ht="71.25" customHeight="1">
      <c r="B65" s="129" t="s">
        <v>316</v>
      </c>
      <c r="C65" s="130"/>
      <c r="D65" s="130"/>
      <c r="E65" s="130"/>
      <c r="F65" s="130"/>
      <c r="G65" s="130"/>
      <c r="H65" s="131"/>
    </row>
    <row r="66" spans="2:8" ht="90" customHeight="1">
      <c r="B66" s="127" t="s">
        <v>317</v>
      </c>
      <c r="C66" s="127"/>
      <c r="D66" s="114" t="s">
        <v>318</v>
      </c>
      <c r="E66" s="114"/>
      <c r="F66" s="114"/>
      <c r="G66" s="114"/>
      <c r="H66" s="114"/>
    </row>
    <row r="67" spans="2:8" ht="87" customHeight="1">
      <c r="B67" s="127" t="s">
        <v>319</v>
      </c>
      <c r="C67" s="127"/>
      <c r="D67" s="114" t="s">
        <v>320</v>
      </c>
      <c r="E67" s="114"/>
      <c r="F67" s="114"/>
      <c r="G67" s="114"/>
      <c r="H67" s="114"/>
    </row>
    <row r="68" spans="2:8" ht="45" customHeight="1">
      <c r="B68" s="127" t="s">
        <v>321</v>
      </c>
      <c r="C68" s="127"/>
      <c r="D68" s="114" t="s">
        <v>322</v>
      </c>
      <c r="E68" s="114"/>
      <c r="F68" s="114"/>
      <c r="G68" s="114"/>
      <c r="H68" s="114"/>
    </row>
    <row r="69" spans="2:8" ht="75.75" customHeight="1">
      <c r="B69" s="127" t="s">
        <v>323</v>
      </c>
      <c r="C69" s="127"/>
      <c r="D69" s="114" t="s">
        <v>324</v>
      </c>
      <c r="E69" s="114"/>
      <c r="F69" s="114"/>
      <c r="G69" s="114"/>
      <c r="H69" s="114"/>
    </row>
    <row r="70" spans="2:8" ht="129.75" customHeight="1">
      <c r="B70" s="127" t="s">
        <v>325</v>
      </c>
      <c r="C70" s="127"/>
      <c r="D70" s="114" t="s">
        <v>326</v>
      </c>
      <c r="E70" s="114"/>
      <c r="F70" s="114"/>
      <c r="G70" s="114"/>
      <c r="H70" s="114"/>
    </row>
    <row r="71" spans="2:8" ht="69.75" customHeight="1">
      <c r="B71" s="127" t="s">
        <v>327</v>
      </c>
      <c r="C71" s="127"/>
      <c r="D71" s="114" t="s">
        <v>328</v>
      </c>
      <c r="E71" s="114"/>
      <c r="F71" s="114"/>
      <c r="G71" s="114"/>
      <c r="H71" s="114"/>
    </row>
  </sheetData>
  <mergeCells count="15">
    <mergeCell ref="D3:D63"/>
    <mergeCell ref="B63:C63"/>
    <mergeCell ref="B65:H65"/>
    <mergeCell ref="B66:C66"/>
    <mergeCell ref="D66:H66"/>
    <mergeCell ref="B67:C67"/>
    <mergeCell ref="D67:H67"/>
    <mergeCell ref="B71:C71"/>
    <mergeCell ref="D71:H71"/>
    <mergeCell ref="B68:C68"/>
    <mergeCell ref="D68:H68"/>
    <mergeCell ref="B69:C69"/>
    <mergeCell ref="D69:H69"/>
    <mergeCell ref="B70:C70"/>
    <mergeCell ref="D70:H70"/>
  </mergeCells>
  <pageMargins left="0.7" right="0.7" top="0.75" bottom="0.75" header="0.3" footer="0.3"/>
  <pageSetup paperSize="9" orientation="portrait" verticalDpi="0" r:id="rId1"/>
  <ignoredErrors>
    <ignoredError sqref="B3:B6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I31"/>
  <sheetViews>
    <sheetView zoomScale="90" zoomScaleNormal="90" workbookViewId="0">
      <selection activeCell="G2" sqref="G2"/>
    </sheetView>
  </sheetViews>
  <sheetFormatPr defaultColWidth="9.140625" defaultRowHeight="15.75"/>
  <cols>
    <col min="1" max="1" width="2.7109375" style="14" customWidth="1"/>
    <col min="2" max="2" width="11" style="17" customWidth="1"/>
    <col min="3" max="3" width="87.42578125" style="18" customWidth="1"/>
    <col min="4" max="4" width="24.28515625" style="19" customWidth="1"/>
    <col min="5" max="5" width="12.7109375" style="19" customWidth="1"/>
    <col min="6" max="6" width="21.85546875" style="1" bestFit="1" customWidth="1"/>
    <col min="7" max="7" width="30.140625" style="20" customWidth="1"/>
    <col min="8" max="8" width="18.85546875" style="20" bestFit="1" customWidth="1"/>
    <col min="9" max="9" width="21" style="21" bestFit="1" customWidth="1"/>
    <col min="10" max="10" width="18" style="21" customWidth="1"/>
    <col min="11" max="11" width="14.85546875" style="13" customWidth="1"/>
    <col min="12" max="12" width="12.28515625" style="13" bestFit="1" customWidth="1"/>
    <col min="13" max="13" width="9.140625" style="13"/>
    <col min="14" max="15" width="9.5703125" style="13" bestFit="1" customWidth="1"/>
    <col min="16" max="35" width="9.140625" style="13"/>
    <col min="36" max="16384" width="9.140625" style="14"/>
  </cols>
  <sheetData>
    <row r="1" spans="1:35" ht="15.75" customHeight="1">
      <c r="A1" s="8"/>
      <c r="B1" s="9"/>
      <c r="C1" s="10"/>
      <c r="D1" s="10"/>
      <c r="E1" s="10"/>
      <c r="F1" s="10"/>
      <c r="G1" s="11"/>
      <c r="H1" s="11"/>
      <c r="I1" s="12"/>
      <c r="J1" s="12"/>
    </row>
    <row r="2" spans="1:35" s="15" customFormat="1" ht="96" customHeight="1">
      <c r="B2" s="5" t="s">
        <v>35</v>
      </c>
      <c r="C2" s="2" t="s">
        <v>36</v>
      </c>
      <c r="D2" s="2" t="s">
        <v>37</v>
      </c>
      <c r="E2" s="2" t="s">
        <v>38</v>
      </c>
      <c r="F2" s="2" t="s">
        <v>39</v>
      </c>
      <c r="G2" s="6" t="s">
        <v>40</v>
      </c>
      <c r="H2" s="11"/>
      <c r="I2" s="12"/>
      <c r="J2" s="12"/>
      <c r="K2" s="16"/>
      <c r="L2" s="16"/>
      <c r="M2" s="16"/>
      <c r="N2" s="16"/>
      <c r="O2" s="16"/>
      <c r="P2" s="16"/>
      <c r="Q2" s="16"/>
      <c r="R2" s="16"/>
      <c r="S2" s="16"/>
      <c r="T2" s="16"/>
      <c r="U2" s="16"/>
      <c r="V2" s="16"/>
      <c r="W2" s="16"/>
      <c r="X2" s="16"/>
      <c r="Y2" s="16"/>
      <c r="Z2" s="16"/>
      <c r="AA2" s="16"/>
      <c r="AB2" s="16"/>
      <c r="AC2" s="16"/>
      <c r="AD2" s="16"/>
      <c r="AE2" s="16"/>
      <c r="AF2" s="16"/>
      <c r="AG2" s="16"/>
      <c r="AH2" s="16"/>
      <c r="AI2" s="16"/>
    </row>
    <row r="3" spans="1:35" ht="17.100000000000001" customHeight="1">
      <c r="B3" s="93" t="s">
        <v>329</v>
      </c>
      <c r="C3" s="105" t="s">
        <v>42</v>
      </c>
      <c r="D3" s="94"/>
      <c r="E3" s="95"/>
      <c r="F3" s="96"/>
      <c r="G3" s="97"/>
      <c r="H3" s="11"/>
      <c r="I3" s="12"/>
      <c r="J3" s="12"/>
    </row>
    <row r="4" spans="1:35" ht="17.100000000000001" customHeight="1">
      <c r="B4" s="98" t="s">
        <v>330</v>
      </c>
      <c r="C4" s="99" t="s">
        <v>44</v>
      </c>
      <c r="D4" s="23">
        <v>960000</v>
      </c>
      <c r="E4" s="7">
        <v>0</v>
      </c>
      <c r="F4" s="47">
        <f t="shared" ref="F4:F28" si="0">D4*(1-E4)</f>
        <v>960000</v>
      </c>
      <c r="G4" s="101"/>
      <c r="H4" s="11"/>
      <c r="I4" s="12"/>
      <c r="J4" s="12"/>
    </row>
    <row r="5" spans="1:35" ht="17.100000000000001" customHeight="1">
      <c r="B5" s="98" t="s">
        <v>331</v>
      </c>
      <c r="C5" s="99" t="s">
        <v>46</v>
      </c>
      <c r="D5" s="23">
        <v>840000.00000000012</v>
      </c>
      <c r="E5" s="7">
        <v>0</v>
      </c>
      <c r="F5" s="47">
        <f t="shared" si="0"/>
        <v>840000.00000000012</v>
      </c>
      <c r="G5" s="101"/>
      <c r="H5" s="11"/>
      <c r="I5" s="12"/>
      <c r="J5" s="12"/>
    </row>
    <row r="6" spans="1:35" ht="17.100000000000001" customHeight="1">
      <c r="B6" s="98" t="s">
        <v>332</v>
      </c>
      <c r="C6" s="99" t="s">
        <v>48</v>
      </c>
      <c r="D6" s="23">
        <v>2160000</v>
      </c>
      <c r="E6" s="7">
        <v>0</v>
      </c>
      <c r="F6" s="47">
        <f t="shared" si="0"/>
        <v>2160000</v>
      </c>
      <c r="G6" s="101"/>
      <c r="H6" s="11"/>
      <c r="I6" s="12"/>
      <c r="J6" s="12"/>
    </row>
    <row r="7" spans="1:35" ht="17.100000000000001" customHeight="1">
      <c r="B7" s="98" t="s">
        <v>333</v>
      </c>
      <c r="C7" s="99" t="s">
        <v>50</v>
      </c>
      <c r="D7" s="23">
        <v>960000</v>
      </c>
      <c r="E7" s="7">
        <v>0</v>
      </c>
      <c r="F7" s="47">
        <f t="shared" si="0"/>
        <v>960000</v>
      </c>
      <c r="G7" s="101"/>
      <c r="H7" s="11"/>
      <c r="I7" s="12"/>
      <c r="J7" s="12"/>
    </row>
    <row r="8" spans="1:35" ht="17.100000000000001" customHeight="1">
      <c r="B8" s="98" t="s">
        <v>334</v>
      </c>
      <c r="C8" s="99" t="s">
        <v>52</v>
      </c>
      <c r="D8" s="23">
        <v>840000.00000000012</v>
      </c>
      <c r="E8" s="7">
        <v>0</v>
      </c>
      <c r="F8" s="47">
        <f t="shared" si="0"/>
        <v>840000.00000000012</v>
      </c>
      <c r="G8" s="101"/>
      <c r="H8" s="11"/>
      <c r="I8" s="12"/>
      <c r="J8" s="12"/>
    </row>
    <row r="9" spans="1:35" ht="17.100000000000001" customHeight="1">
      <c r="B9" s="98" t="s">
        <v>335</v>
      </c>
      <c r="C9" s="99" t="s">
        <v>54</v>
      </c>
      <c r="D9" s="23">
        <v>4800000</v>
      </c>
      <c r="E9" s="7">
        <v>0</v>
      </c>
      <c r="F9" s="47">
        <f t="shared" si="0"/>
        <v>4800000</v>
      </c>
      <c r="G9" s="101"/>
      <c r="H9" s="11"/>
      <c r="I9" s="12"/>
      <c r="J9" s="12"/>
    </row>
    <row r="10" spans="1:35" ht="17.100000000000001" customHeight="1">
      <c r="B10" s="98" t="s">
        <v>336</v>
      </c>
      <c r="C10" s="99" t="s">
        <v>56</v>
      </c>
      <c r="D10" s="23">
        <v>120000</v>
      </c>
      <c r="E10" s="7">
        <v>0</v>
      </c>
      <c r="F10" s="47">
        <f t="shared" si="0"/>
        <v>120000</v>
      </c>
      <c r="G10" s="101"/>
      <c r="H10" s="11"/>
      <c r="I10" s="12"/>
      <c r="J10" s="12"/>
    </row>
    <row r="11" spans="1:35" ht="17.100000000000001" customHeight="1">
      <c r="B11" s="98" t="s">
        <v>337</v>
      </c>
      <c r="C11" s="99" t="s">
        <v>58</v>
      </c>
      <c r="D11" s="23">
        <v>120000</v>
      </c>
      <c r="E11" s="7">
        <v>0</v>
      </c>
      <c r="F11" s="47">
        <f t="shared" si="0"/>
        <v>120000</v>
      </c>
      <c r="G11" s="101"/>
      <c r="H11" s="11"/>
      <c r="I11" s="12"/>
      <c r="J11" s="12"/>
    </row>
    <row r="12" spans="1:35" ht="17.100000000000001" customHeight="1">
      <c r="B12" s="98" t="s">
        <v>338</v>
      </c>
      <c r="C12" s="99" t="s">
        <v>60</v>
      </c>
      <c r="D12" s="23">
        <v>120000</v>
      </c>
      <c r="E12" s="7">
        <v>0</v>
      </c>
      <c r="F12" s="47">
        <f t="shared" si="0"/>
        <v>120000</v>
      </c>
      <c r="G12" s="101"/>
      <c r="H12" s="11"/>
      <c r="I12" s="12"/>
      <c r="J12" s="12"/>
    </row>
    <row r="13" spans="1:35" ht="17.100000000000001" customHeight="1">
      <c r="B13" s="98" t="s">
        <v>339</v>
      </c>
      <c r="C13" s="99" t="s">
        <v>62</v>
      </c>
      <c r="D13" s="23">
        <v>120000</v>
      </c>
      <c r="E13" s="7">
        <v>0</v>
      </c>
      <c r="F13" s="47">
        <f t="shared" si="0"/>
        <v>120000</v>
      </c>
      <c r="G13" s="101"/>
      <c r="H13" s="11"/>
      <c r="I13" s="12"/>
      <c r="J13" s="12"/>
    </row>
    <row r="14" spans="1:35" ht="17.100000000000001" customHeight="1">
      <c r="B14" s="98" t="s">
        <v>340</v>
      </c>
      <c r="C14" s="99" t="s">
        <v>64</v>
      </c>
      <c r="D14" s="23">
        <v>120000</v>
      </c>
      <c r="E14" s="7">
        <v>0</v>
      </c>
      <c r="F14" s="47">
        <f t="shared" si="0"/>
        <v>120000</v>
      </c>
      <c r="G14" s="101"/>
      <c r="H14" s="11"/>
      <c r="I14" s="12"/>
      <c r="J14" s="12"/>
    </row>
    <row r="15" spans="1:35" ht="17.100000000000001" customHeight="1">
      <c r="B15" s="98" t="s">
        <v>341</v>
      </c>
      <c r="C15" s="99" t="s">
        <v>66</v>
      </c>
      <c r="D15" s="23">
        <v>600000</v>
      </c>
      <c r="E15" s="7">
        <v>0</v>
      </c>
      <c r="F15" s="47">
        <f t="shared" si="0"/>
        <v>600000</v>
      </c>
      <c r="G15" s="101"/>
      <c r="H15" s="11"/>
      <c r="I15" s="12"/>
      <c r="J15" s="12"/>
    </row>
    <row r="16" spans="1:35" ht="17.100000000000001" customHeight="1">
      <c r="B16" s="98" t="s">
        <v>342</v>
      </c>
      <c r="C16" s="99" t="s">
        <v>68</v>
      </c>
      <c r="D16" s="23">
        <v>120000</v>
      </c>
      <c r="E16" s="7">
        <v>0</v>
      </c>
      <c r="F16" s="47">
        <f t="shared" si="0"/>
        <v>120000</v>
      </c>
      <c r="G16" s="101"/>
      <c r="H16" s="11"/>
      <c r="I16" s="12"/>
      <c r="J16" s="12"/>
    </row>
    <row r="17" spans="2:10" ht="17.100000000000001" customHeight="1">
      <c r="B17" s="98" t="s">
        <v>343</v>
      </c>
      <c r="C17" s="99" t="s">
        <v>70</v>
      </c>
      <c r="D17" s="23">
        <v>120000</v>
      </c>
      <c r="E17" s="7">
        <v>0</v>
      </c>
      <c r="F17" s="47">
        <f t="shared" si="0"/>
        <v>120000</v>
      </c>
      <c r="G17" s="101"/>
      <c r="H17" s="11"/>
      <c r="I17" s="12"/>
      <c r="J17" s="12"/>
    </row>
    <row r="18" spans="2:10" ht="17.100000000000001" customHeight="1">
      <c r="B18" s="93" t="s">
        <v>344</v>
      </c>
      <c r="C18" s="105" t="s">
        <v>72</v>
      </c>
      <c r="D18" s="94"/>
      <c r="E18" s="95"/>
      <c r="F18" s="96"/>
      <c r="G18" s="102"/>
      <c r="H18" s="11"/>
      <c r="I18" s="12"/>
      <c r="J18" s="12"/>
    </row>
    <row r="19" spans="2:10" ht="49.5" customHeight="1">
      <c r="B19" s="98" t="s">
        <v>345</v>
      </c>
      <c r="C19" s="99" t="s">
        <v>346</v>
      </c>
      <c r="D19" s="23">
        <v>630000</v>
      </c>
      <c r="E19" s="7">
        <v>0</v>
      </c>
      <c r="F19" s="47">
        <f t="shared" si="0"/>
        <v>630000</v>
      </c>
      <c r="G19" s="101"/>
      <c r="H19" s="11"/>
      <c r="I19" s="12"/>
      <c r="J19" s="12"/>
    </row>
    <row r="20" spans="2:10" ht="48.75" customHeight="1">
      <c r="B20" s="98" t="s">
        <v>347</v>
      </c>
      <c r="C20" s="99" t="s">
        <v>348</v>
      </c>
      <c r="D20" s="23">
        <v>630000</v>
      </c>
      <c r="E20" s="7">
        <v>0</v>
      </c>
      <c r="F20" s="47">
        <f t="shared" si="0"/>
        <v>630000</v>
      </c>
      <c r="G20" s="101"/>
      <c r="H20" s="11"/>
      <c r="I20" s="12"/>
      <c r="J20" s="12"/>
    </row>
    <row r="21" spans="2:10" ht="17.100000000000001" customHeight="1">
      <c r="B21" s="98" t="s">
        <v>349</v>
      </c>
      <c r="C21" s="99" t="s">
        <v>78</v>
      </c>
      <c r="D21" s="23">
        <v>300000</v>
      </c>
      <c r="E21" s="7">
        <v>0</v>
      </c>
      <c r="F21" s="47">
        <f t="shared" si="0"/>
        <v>300000</v>
      </c>
      <c r="G21" s="101"/>
      <c r="H21" s="11"/>
      <c r="I21" s="12"/>
      <c r="J21" s="12"/>
    </row>
    <row r="22" spans="2:10" ht="17.100000000000001" customHeight="1">
      <c r="B22" s="98" t="s">
        <v>350</v>
      </c>
      <c r="C22" s="99" t="s">
        <v>80</v>
      </c>
      <c r="D22" s="23">
        <v>300000</v>
      </c>
      <c r="E22" s="7">
        <v>0</v>
      </c>
      <c r="F22" s="47">
        <f t="shared" si="0"/>
        <v>300000</v>
      </c>
      <c r="G22" s="101"/>
      <c r="H22" s="11"/>
      <c r="I22" s="12"/>
      <c r="J22" s="12"/>
    </row>
    <row r="23" spans="2:10" ht="17.100000000000001" customHeight="1">
      <c r="B23" s="98" t="s">
        <v>351</v>
      </c>
      <c r="C23" s="99" t="s">
        <v>82</v>
      </c>
      <c r="D23" s="23">
        <v>630000</v>
      </c>
      <c r="E23" s="7">
        <v>0</v>
      </c>
      <c r="F23" s="47">
        <f t="shared" si="0"/>
        <v>630000</v>
      </c>
      <c r="G23" s="101"/>
      <c r="H23" s="11"/>
      <c r="I23" s="12"/>
      <c r="J23" s="12"/>
    </row>
    <row r="24" spans="2:10" ht="17.100000000000001" customHeight="1">
      <c r="B24" s="98" t="s">
        <v>352</v>
      </c>
      <c r="C24" s="99" t="s">
        <v>84</v>
      </c>
      <c r="D24" s="23">
        <v>150000</v>
      </c>
      <c r="E24" s="7">
        <v>0</v>
      </c>
      <c r="F24" s="47">
        <f t="shared" si="0"/>
        <v>150000</v>
      </c>
      <c r="G24" s="101"/>
      <c r="H24" s="11"/>
      <c r="I24" s="12"/>
      <c r="J24" s="12"/>
    </row>
    <row r="25" spans="2:10" ht="17.100000000000001" customHeight="1">
      <c r="B25" s="98" t="s">
        <v>353</v>
      </c>
      <c r="C25" s="99" t="s">
        <v>86</v>
      </c>
      <c r="D25" s="23">
        <v>150000</v>
      </c>
      <c r="E25" s="7">
        <v>0</v>
      </c>
      <c r="F25" s="47">
        <f t="shared" si="0"/>
        <v>150000</v>
      </c>
      <c r="G25" s="101"/>
      <c r="H25" s="11"/>
      <c r="I25" s="12"/>
      <c r="J25" s="12"/>
    </row>
    <row r="26" spans="2:10" ht="17.100000000000001" customHeight="1">
      <c r="B26" s="98" t="s">
        <v>354</v>
      </c>
      <c r="C26" s="99" t="s">
        <v>88</v>
      </c>
      <c r="D26" s="23">
        <v>150000</v>
      </c>
      <c r="E26" s="7">
        <v>0</v>
      </c>
      <c r="F26" s="47">
        <f t="shared" si="0"/>
        <v>150000</v>
      </c>
      <c r="G26" s="101"/>
      <c r="H26" s="11"/>
      <c r="I26" s="12"/>
      <c r="J26" s="12"/>
    </row>
    <row r="27" spans="2:10" ht="19.5" customHeight="1">
      <c r="B27" s="98" t="s">
        <v>355</v>
      </c>
      <c r="C27" s="99" t="s">
        <v>90</v>
      </c>
      <c r="D27" s="23">
        <v>30000</v>
      </c>
      <c r="E27" s="7">
        <v>0</v>
      </c>
      <c r="F27" s="47">
        <f t="shared" si="0"/>
        <v>30000</v>
      </c>
      <c r="G27" s="101"/>
      <c r="H27" s="11"/>
      <c r="I27" s="12"/>
      <c r="J27" s="12"/>
    </row>
    <row r="28" spans="2:10" ht="15.75" customHeight="1">
      <c r="B28" s="98" t="s">
        <v>356</v>
      </c>
      <c r="C28" s="99" t="s">
        <v>92</v>
      </c>
      <c r="D28" s="23">
        <v>30000</v>
      </c>
      <c r="E28" s="7">
        <v>0</v>
      </c>
      <c r="F28" s="47">
        <f t="shared" si="0"/>
        <v>30000</v>
      </c>
      <c r="G28" s="101"/>
      <c r="H28" s="11"/>
      <c r="I28" s="12"/>
      <c r="J28" s="12"/>
    </row>
    <row r="29" spans="2:10" ht="29.1" customHeight="1">
      <c r="B29" s="109" t="s">
        <v>357</v>
      </c>
      <c r="C29" s="110"/>
      <c r="D29" s="110"/>
      <c r="E29" s="111"/>
      <c r="F29" s="48">
        <f>SUM(F3:F28)</f>
        <v>15000000</v>
      </c>
      <c r="G29" s="97"/>
      <c r="H29" s="11"/>
      <c r="I29" s="12"/>
      <c r="J29" s="12"/>
    </row>
    <row r="31" spans="2:10" ht="53.25" customHeight="1">
      <c r="B31" s="112" t="s">
        <v>94</v>
      </c>
      <c r="C31" s="112"/>
      <c r="D31" s="112"/>
      <c r="E31" s="112"/>
      <c r="F31" s="112"/>
      <c r="G31" s="112"/>
    </row>
  </sheetData>
  <mergeCells count="2">
    <mergeCell ref="B29:E29"/>
    <mergeCell ref="B31:G3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I51"/>
  <sheetViews>
    <sheetView zoomScale="90" zoomScaleNormal="90" workbookViewId="0">
      <selection activeCell="C39" sqref="C39"/>
    </sheetView>
  </sheetViews>
  <sheetFormatPr defaultColWidth="9.140625" defaultRowHeight="15.75"/>
  <cols>
    <col min="1" max="1" width="9.140625" style="14"/>
    <col min="2" max="2" width="11" style="17" customWidth="1"/>
    <col min="3" max="3" width="46.5703125" style="18" customWidth="1"/>
    <col min="4" max="4" width="18.140625" style="18" customWidth="1"/>
    <col min="5" max="5" width="15.140625" style="19" customWidth="1"/>
    <col min="6" max="6" width="15.42578125" style="19" customWidth="1"/>
    <col min="7" max="7" width="15.85546875" style="1" customWidth="1"/>
    <col min="8" max="10" width="15.85546875" style="20" customWidth="1"/>
    <col min="11" max="11" width="14.85546875" style="13" customWidth="1"/>
    <col min="12" max="12" width="12.28515625" style="13" bestFit="1" customWidth="1"/>
    <col min="13" max="13" width="41.140625" style="13" customWidth="1"/>
    <col min="14" max="14" width="25.85546875" style="13" customWidth="1"/>
    <col min="15" max="15" width="9.5703125" style="13" bestFit="1" customWidth="1"/>
    <col min="16" max="35" width="9.140625" style="13"/>
    <col min="36" max="16384" width="9.140625" style="14"/>
  </cols>
  <sheetData>
    <row r="1" spans="1:10" ht="15.75" customHeight="1">
      <c r="A1" s="8"/>
      <c r="B1" s="9"/>
      <c r="C1" s="10"/>
      <c r="D1" s="10"/>
      <c r="E1" s="10"/>
      <c r="F1" s="10"/>
      <c r="G1" s="31"/>
      <c r="H1" s="11"/>
      <c r="I1" s="11"/>
      <c r="J1" s="11"/>
    </row>
    <row r="2" spans="1:10" s="15" customFormat="1">
      <c r="B2" s="4" t="s">
        <v>358</v>
      </c>
      <c r="C2" s="120" t="s">
        <v>96</v>
      </c>
      <c r="D2" s="121"/>
      <c r="E2" s="121"/>
      <c r="F2" s="121"/>
      <c r="G2" s="122"/>
      <c r="H2" s="11"/>
      <c r="I2" s="11"/>
      <c r="J2" s="11"/>
    </row>
    <row r="3" spans="1:10" s="15" customFormat="1" ht="94.5" collapsed="1">
      <c r="B3" s="53" t="s">
        <v>359</v>
      </c>
      <c r="C3" s="125" t="s">
        <v>98</v>
      </c>
      <c r="D3" s="125"/>
      <c r="E3" s="103" t="s">
        <v>99</v>
      </c>
      <c r="F3" s="22" t="s">
        <v>100</v>
      </c>
      <c r="G3" s="103" t="s">
        <v>101</v>
      </c>
      <c r="H3" s="11"/>
      <c r="I3" s="11"/>
      <c r="J3" s="11"/>
    </row>
    <row r="4" spans="1:10">
      <c r="B4" s="32" t="s">
        <v>360</v>
      </c>
      <c r="C4" s="113" t="s">
        <v>103</v>
      </c>
      <c r="D4" s="113"/>
      <c r="E4" s="33">
        <v>1</v>
      </c>
      <c r="F4" s="117"/>
      <c r="G4" s="37"/>
      <c r="H4" s="11"/>
      <c r="I4" s="11"/>
      <c r="J4" s="11"/>
    </row>
    <row r="5" spans="1:10">
      <c r="B5" s="32" t="s">
        <v>361</v>
      </c>
      <c r="C5" s="113" t="s">
        <v>105</v>
      </c>
      <c r="D5" s="113"/>
      <c r="E5" s="33">
        <v>1</v>
      </c>
      <c r="F5" s="118"/>
      <c r="G5" s="37"/>
      <c r="H5" s="11"/>
      <c r="I5" s="11"/>
      <c r="J5" s="11"/>
    </row>
    <row r="6" spans="1:10">
      <c r="B6" s="32" t="s">
        <v>362</v>
      </c>
      <c r="C6" s="113" t="s">
        <v>107</v>
      </c>
      <c r="D6" s="113"/>
      <c r="E6" s="33">
        <v>1</v>
      </c>
      <c r="F6" s="118"/>
      <c r="G6" s="37"/>
      <c r="H6" s="11"/>
      <c r="I6" s="11"/>
      <c r="J6" s="11"/>
    </row>
    <row r="7" spans="1:10">
      <c r="B7" s="32" t="s">
        <v>363</v>
      </c>
      <c r="C7" s="113" t="s">
        <v>109</v>
      </c>
      <c r="D7" s="113"/>
      <c r="E7" s="34">
        <v>1</v>
      </c>
      <c r="F7" s="118"/>
      <c r="G7" s="37"/>
      <c r="H7" s="11"/>
      <c r="I7" s="11"/>
      <c r="J7" s="11"/>
    </row>
    <row r="8" spans="1:10">
      <c r="B8" s="32" t="s">
        <v>364</v>
      </c>
      <c r="C8" s="113" t="s">
        <v>111</v>
      </c>
      <c r="D8" s="113"/>
      <c r="E8" s="34">
        <v>1</v>
      </c>
      <c r="F8" s="118"/>
      <c r="G8" s="37"/>
      <c r="H8" s="11"/>
      <c r="I8" s="11"/>
      <c r="J8" s="11"/>
    </row>
    <row r="9" spans="1:10">
      <c r="B9" s="32" t="s">
        <v>365</v>
      </c>
      <c r="C9" s="113" t="s">
        <v>113</v>
      </c>
      <c r="D9" s="113"/>
      <c r="E9" s="34">
        <v>1</v>
      </c>
      <c r="F9" s="118"/>
      <c r="G9" s="37"/>
      <c r="H9" s="11"/>
      <c r="I9" s="11"/>
      <c r="J9" s="11"/>
    </row>
    <row r="10" spans="1:10">
      <c r="B10" s="32" t="s">
        <v>366</v>
      </c>
      <c r="C10" s="113" t="s">
        <v>115</v>
      </c>
      <c r="D10" s="113"/>
      <c r="E10" s="33">
        <v>1</v>
      </c>
      <c r="F10" s="118"/>
      <c r="G10" s="37"/>
      <c r="H10" s="11"/>
      <c r="I10" s="11"/>
      <c r="J10" s="11"/>
    </row>
    <row r="11" spans="1:10">
      <c r="B11" s="32" t="s">
        <v>367</v>
      </c>
      <c r="C11" s="113" t="s">
        <v>117</v>
      </c>
      <c r="D11" s="113"/>
      <c r="E11" s="33">
        <v>1</v>
      </c>
      <c r="F11" s="118"/>
      <c r="G11" s="37"/>
      <c r="H11" s="11"/>
      <c r="I11" s="11"/>
      <c r="J11" s="11"/>
    </row>
    <row r="12" spans="1:10">
      <c r="B12" s="32" t="s">
        <v>368</v>
      </c>
      <c r="C12" s="113" t="s">
        <v>119</v>
      </c>
      <c r="D12" s="113"/>
      <c r="E12" s="33">
        <v>1</v>
      </c>
      <c r="F12" s="118"/>
      <c r="G12" s="37"/>
      <c r="H12" s="11"/>
      <c r="I12" s="11"/>
      <c r="J12" s="11"/>
    </row>
    <row r="13" spans="1:10">
      <c r="B13" s="32" t="s">
        <v>369</v>
      </c>
      <c r="C13" s="113" t="s">
        <v>121</v>
      </c>
      <c r="D13" s="113"/>
      <c r="E13" s="34">
        <v>1</v>
      </c>
      <c r="F13" s="118"/>
      <c r="G13" s="37"/>
      <c r="H13" s="11"/>
      <c r="I13" s="11"/>
      <c r="J13" s="11"/>
    </row>
    <row r="14" spans="1:10">
      <c r="B14" s="32" t="s">
        <v>370</v>
      </c>
      <c r="C14" s="113" t="s">
        <v>123</v>
      </c>
      <c r="D14" s="113"/>
      <c r="E14" s="34">
        <v>1</v>
      </c>
      <c r="F14" s="118"/>
      <c r="G14" s="37"/>
      <c r="H14" s="11"/>
      <c r="I14" s="11"/>
      <c r="J14" s="11"/>
    </row>
    <row r="15" spans="1:10">
      <c r="B15" s="32" t="s">
        <v>371</v>
      </c>
      <c r="C15" s="113" t="s">
        <v>125</v>
      </c>
      <c r="D15" s="113"/>
      <c r="E15" s="34">
        <v>1</v>
      </c>
      <c r="F15" s="118"/>
      <c r="G15" s="37"/>
      <c r="H15" s="11"/>
      <c r="I15" s="11"/>
      <c r="J15" s="11"/>
    </row>
    <row r="16" spans="1:10">
      <c r="B16" s="32" t="s">
        <v>372</v>
      </c>
      <c r="C16" s="113" t="s">
        <v>127</v>
      </c>
      <c r="D16" s="113"/>
      <c r="E16" s="33">
        <v>1</v>
      </c>
      <c r="F16" s="118"/>
      <c r="G16" s="37"/>
      <c r="H16" s="11"/>
      <c r="I16" s="11"/>
      <c r="J16" s="11"/>
    </row>
    <row r="17" spans="2:13">
      <c r="B17" s="32" t="s">
        <v>373</v>
      </c>
      <c r="C17" s="113" t="s">
        <v>129</v>
      </c>
      <c r="D17" s="113"/>
      <c r="E17" s="34">
        <v>1</v>
      </c>
      <c r="F17" s="118"/>
      <c r="G17" s="37"/>
      <c r="H17" s="11"/>
      <c r="I17" s="11"/>
      <c r="J17" s="11"/>
    </row>
    <row r="18" spans="2:13">
      <c r="B18" s="32" t="s">
        <v>374</v>
      </c>
      <c r="C18" s="113" t="s">
        <v>131</v>
      </c>
      <c r="D18" s="113"/>
      <c r="E18" s="34">
        <v>1</v>
      </c>
      <c r="F18" s="118"/>
      <c r="G18" s="37"/>
      <c r="H18" s="11"/>
      <c r="I18" s="11"/>
      <c r="J18" s="11"/>
    </row>
    <row r="19" spans="2:13">
      <c r="B19" s="32" t="s">
        <v>375</v>
      </c>
      <c r="C19" s="113" t="s">
        <v>133</v>
      </c>
      <c r="D19" s="113"/>
      <c r="E19" s="34">
        <v>1</v>
      </c>
      <c r="F19" s="118"/>
      <c r="G19" s="37"/>
      <c r="H19" s="11"/>
      <c r="I19" s="11"/>
      <c r="J19" s="11"/>
    </row>
    <row r="20" spans="2:13">
      <c r="B20" s="32" t="s">
        <v>376</v>
      </c>
      <c r="C20" s="113" t="s">
        <v>135</v>
      </c>
      <c r="D20" s="113"/>
      <c r="E20" s="34">
        <v>1</v>
      </c>
      <c r="F20" s="118"/>
      <c r="G20" s="37"/>
      <c r="H20" s="11"/>
      <c r="I20" s="11"/>
      <c r="J20" s="11"/>
    </row>
    <row r="21" spans="2:13">
      <c r="B21" s="32" t="s">
        <v>377</v>
      </c>
      <c r="C21" s="113" t="s">
        <v>137</v>
      </c>
      <c r="D21" s="113"/>
      <c r="E21" s="33">
        <v>1</v>
      </c>
      <c r="F21" s="118"/>
      <c r="G21" s="37"/>
      <c r="H21" s="11"/>
      <c r="I21" s="11"/>
      <c r="J21" s="11"/>
    </row>
    <row r="22" spans="2:13">
      <c r="B22" s="32" t="s">
        <v>378</v>
      </c>
      <c r="C22" s="113" t="s">
        <v>139</v>
      </c>
      <c r="D22" s="113"/>
      <c r="E22" s="33">
        <v>1</v>
      </c>
      <c r="F22" s="118"/>
      <c r="G22" s="37"/>
      <c r="H22" s="11"/>
      <c r="I22" s="11"/>
      <c r="J22" s="11"/>
    </row>
    <row r="23" spans="2:13">
      <c r="B23" s="32" t="s">
        <v>379</v>
      </c>
      <c r="C23" s="113" t="s">
        <v>141</v>
      </c>
      <c r="D23" s="113"/>
      <c r="E23" s="33">
        <v>1</v>
      </c>
      <c r="F23" s="118"/>
      <c r="G23" s="37"/>
      <c r="H23" s="11"/>
      <c r="I23" s="11"/>
      <c r="J23" s="11"/>
    </row>
    <row r="24" spans="2:13">
      <c r="B24" s="32" t="s">
        <v>380</v>
      </c>
      <c r="C24" s="113" t="s">
        <v>143</v>
      </c>
      <c r="D24" s="113"/>
      <c r="E24" s="34">
        <v>1</v>
      </c>
      <c r="F24" s="118"/>
      <c r="G24" s="37"/>
      <c r="H24" s="11"/>
      <c r="I24" s="11"/>
      <c r="J24" s="11"/>
    </row>
    <row r="25" spans="2:13">
      <c r="B25" s="32" t="s">
        <v>381</v>
      </c>
      <c r="C25" s="113" t="s">
        <v>145</v>
      </c>
      <c r="D25" s="113"/>
      <c r="E25" s="34">
        <v>1</v>
      </c>
      <c r="F25" s="118"/>
      <c r="G25" s="37"/>
      <c r="H25" s="11"/>
      <c r="I25" s="11"/>
      <c r="J25" s="11"/>
    </row>
    <row r="26" spans="2:13">
      <c r="B26" s="32" t="s">
        <v>382</v>
      </c>
      <c r="C26" s="113" t="s">
        <v>147</v>
      </c>
      <c r="D26" s="113"/>
      <c r="E26" s="33">
        <v>1</v>
      </c>
      <c r="F26" s="118"/>
      <c r="G26" s="37"/>
      <c r="H26" s="11"/>
      <c r="I26" s="11"/>
      <c r="J26" s="11"/>
    </row>
    <row r="27" spans="2:13">
      <c r="B27" s="32" t="s">
        <v>383</v>
      </c>
      <c r="C27" s="113" t="s">
        <v>149</v>
      </c>
      <c r="D27" s="113"/>
      <c r="E27" s="34">
        <v>1</v>
      </c>
      <c r="F27" s="118"/>
      <c r="G27" s="37"/>
      <c r="H27" s="11"/>
      <c r="I27" s="11"/>
      <c r="J27" s="11"/>
    </row>
    <row r="28" spans="2:13">
      <c r="B28" s="32" t="s">
        <v>384</v>
      </c>
      <c r="C28" s="113" t="s">
        <v>151</v>
      </c>
      <c r="D28" s="113"/>
      <c r="E28" s="34">
        <v>1</v>
      </c>
      <c r="F28" s="118"/>
      <c r="G28" s="37"/>
      <c r="H28" s="11"/>
      <c r="I28" s="11"/>
      <c r="J28" s="11"/>
    </row>
    <row r="29" spans="2:13">
      <c r="B29" s="32" t="s">
        <v>385</v>
      </c>
      <c r="C29" s="113" t="s">
        <v>153</v>
      </c>
      <c r="D29" s="113"/>
      <c r="E29" s="34">
        <v>1</v>
      </c>
      <c r="F29" s="118"/>
      <c r="G29" s="37"/>
      <c r="H29" s="11"/>
      <c r="I29" s="11"/>
      <c r="J29" s="11"/>
    </row>
    <row r="30" spans="2:13">
      <c r="B30" s="116" t="s">
        <v>386</v>
      </c>
      <c r="C30" s="116"/>
      <c r="D30" s="116"/>
      <c r="E30" s="116"/>
      <c r="F30" s="119"/>
      <c r="G30" s="35">
        <f>SUM(G4:G29)</f>
        <v>0</v>
      </c>
      <c r="H30" s="11"/>
      <c r="I30" s="11"/>
      <c r="J30" s="11"/>
      <c r="K30" s="14"/>
      <c r="L30" s="14"/>
      <c r="M30" s="14"/>
    </row>
    <row r="31" spans="2:13" ht="3.75" customHeight="1">
      <c r="B31" s="14"/>
      <c r="C31" s="14"/>
      <c r="D31" s="14"/>
      <c r="E31" s="14"/>
      <c r="F31" s="14"/>
      <c r="G31" s="31"/>
      <c r="H31" s="14"/>
      <c r="I31" s="14"/>
      <c r="J31" s="14"/>
      <c r="K31" s="14"/>
      <c r="L31" s="14"/>
      <c r="M31" s="14"/>
    </row>
    <row r="32" spans="2:13" ht="78.75">
      <c r="B32" s="53" t="s">
        <v>387</v>
      </c>
      <c r="C32" s="54" t="s">
        <v>156</v>
      </c>
      <c r="D32" s="103" t="s">
        <v>157</v>
      </c>
      <c r="E32" s="55" t="s">
        <v>158</v>
      </c>
      <c r="F32" s="55" t="s">
        <v>159</v>
      </c>
      <c r="G32" s="55" t="s">
        <v>160</v>
      </c>
      <c r="H32" s="14"/>
      <c r="I32" s="14"/>
      <c r="J32" s="14"/>
    </row>
    <row r="33" spans="1:35" s="13" customFormat="1">
      <c r="B33" s="40" t="s">
        <v>388</v>
      </c>
      <c r="C33" s="41" t="s">
        <v>162</v>
      </c>
      <c r="D33" s="104">
        <f>0.01*'CLIN O1.1-GPL disc. price'!F29</f>
        <v>150000</v>
      </c>
      <c r="E33" s="43">
        <v>0</v>
      </c>
      <c r="F33" s="42">
        <v>0</v>
      </c>
      <c r="G33" s="45">
        <f>D33*F33</f>
        <v>0</v>
      </c>
    </row>
    <row r="34" spans="1:35" s="13" customFormat="1">
      <c r="B34" s="40" t="s">
        <v>389</v>
      </c>
      <c r="C34" s="41" t="s">
        <v>164</v>
      </c>
      <c r="D34" s="104">
        <f>0.1*'CLIN O1.1-GPL disc. price'!F29</f>
        <v>1500000</v>
      </c>
      <c r="E34" s="43">
        <v>0</v>
      </c>
      <c r="F34" s="42">
        <v>0</v>
      </c>
      <c r="G34" s="45">
        <f>D34*F34</f>
        <v>0</v>
      </c>
    </row>
    <row r="35" spans="1:35" s="13" customFormat="1">
      <c r="B35" s="40" t="s">
        <v>390</v>
      </c>
      <c r="C35" s="41" t="s">
        <v>166</v>
      </c>
      <c r="D35" s="104">
        <f>0.01*'CLIN O1.1-GPL disc. price'!F29</f>
        <v>150000</v>
      </c>
      <c r="E35" s="43">
        <v>0</v>
      </c>
      <c r="F35" s="42">
        <v>0</v>
      </c>
      <c r="G35" s="45">
        <f>D35*F35</f>
        <v>0</v>
      </c>
    </row>
    <row r="36" spans="1:35" s="13" customFormat="1">
      <c r="B36" s="40" t="s">
        <v>391</v>
      </c>
      <c r="C36" s="41" t="s">
        <v>168</v>
      </c>
      <c r="D36" s="104">
        <f>0.88*'CLIN O1.1-GPL disc. price'!F29</f>
        <v>13200000</v>
      </c>
      <c r="E36" s="43">
        <v>0</v>
      </c>
      <c r="F36" s="42">
        <v>0</v>
      </c>
      <c r="G36" s="45">
        <f>D36*F36</f>
        <v>0</v>
      </c>
    </row>
    <row r="37" spans="1:35" s="13" customFormat="1">
      <c r="B37" s="116" t="s">
        <v>392</v>
      </c>
      <c r="C37" s="116"/>
      <c r="D37" s="116"/>
      <c r="E37" s="116"/>
      <c r="F37" s="106"/>
      <c r="G37" s="46">
        <f>SUM(G33:G36)</f>
        <v>0</v>
      </c>
    </row>
    <row r="38" spans="1:35" s="29" customFormat="1" ht="3.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row>
    <row r="39" spans="1:35" ht="139.5" customHeight="1">
      <c r="B39" s="53" t="s">
        <v>393</v>
      </c>
      <c r="C39" s="54" t="s">
        <v>171</v>
      </c>
      <c r="D39" s="125" t="s">
        <v>172</v>
      </c>
      <c r="E39" s="125"/>
      <c r="F39" s="51" t="s">
        <v>173</v>
      </c>
      <c r="G39" s="52" t="s">
        <v>174</v>
      </c>
      <c r="H39" s="13"/>
      <c r="I39" s="13"/>
      <c r="J39" s="13"/>
    </row>
    <row r="40" spans="1:35">
      <c r="B40" s="40" t="s">
        <v>394</v>
      </c>
      <c r="C40" s="3" t="s">
        <v>176</v>
      </c>
      <c r="D40" s="126">
        <f>0.2*'CLIN O1.1-GPL disc. price'!F29</f>
        <v>3000000</v>
      </c>
      <c r="E40" s="126"/>
      <c r="F40" s="42">
        <v>0</v>
      </c>
      <c r="G40" s="45">
        <f>D40*F40</f>
        <v>0</v>
      </c>
      <c r="H40" s="13"/>
      <c r="I40" s="13"/>
      <c r="J40" s="13"/>
    </row>
    <row r="41" spans="1:35">
      <c r="B41" s="40" t="s">
        <v>395</v>
      </c>
      <c r="C41" s="60" t="s">
        <v>178</v>
      </c>
      <c r="D41" s="126">
        <f>0.2*'CLIN O1.1-GPL disc. price'!F29</f>
        <v>3000000</v>
      </c>
      <c r="E41" s="126"/>
      <c r="F41" s="42">
        <v>0</v>
      </c>
      <c r="G41" s="45">
        <f>D41*F41</f>
        <v>0</v>
      </c>
      <c r="H41" s="13"/>
      <c r="I41" s="13"/>
      <c r="J41" s="13"/>
    </row>
    <row r="42" spans="1:35">
      <c r="B42" s="115" t="s">
        <v>396</v>
      </c>
      <c r="C42" s="115"/>
      <c r="D42" s="115"/>
      <c r="E42" s="115"/>
      <c r="F42" s="36"/>
      <c r="G42" s="46">
        <f>SUM(G40:G41)</f>
        <v>0</v>
      </c>
      <c r="H42" s="14"/>
      <c r="I42" s="14"/>
      <c r="J42" s="14"/>
      <c r="K42" s="14"/>
    </row>
    <row r="43" spans="1:35" ht="25.5" customHeight="1">
      <c r="B43" s="14"/>
      <c r="C43" s="14"/>
      <c r="D43" s="14"/>
      <c r="E43" s="14"/>
      <c r="F43" s="14"/>
      <c r="G43" s="14"/>
      <c r="H43" s="14"/>
      <c r="I43" s="14"/>
      <c r="J43" s="14"/>
      <c r="K43" s="14"/>
    </row>
    <row r="44" spans="1:35" ht="18.75">
      <c r="B44" s="123" t="s">
        <v>180</v>
      </c>
      <c r="C44" s="123"/>
      <c r="D44" s="123"/>
      <c r="E44" s="123"/>
      <c r="F44" s="123"/>
      <c r="G44" s="123"/>
      <c r="H44" s="1"/>
      <c r="I44" s="1"/>
      <c r="J44" s="1"/>
    </row>
    <row r="45" spans="1:35" ht="58.5" customHeight="1">
      <c r="B45" s="124" t="s">
        <v>397</v>
      </c>
      <c r="C45" s="124"/>
      <c r="D45" s="124"/>
      <c r="E45" s="124"/>
      <c r="F45" s="124"/>
      <c r="G45" s="124"/>
      <c r="H45" s="1"/>
      <c r="I45" s="1"/>
      <c r="J45" s="1"/>
    </row>
    <row r="46" spans="1:35" ht="57.75" customHeight="1">
      <c r="B46" s="58" t="s">
        <v>182</v>
      </c>
      <c r="C46" s="114" t="s">
        <v>398</v>
      </c>
      <c r="D46" s="114"/>
      <c r="E46" s="114"/>
      <c r="F46" s="114"/>
      <c r="G46" s="114"/>
      <c r="H46" s="1"/>
      <c r="I46" s="1"/>
      <c r="J46" s="1"/>
    </row>
    <row r="47" spans="1:35" ht="45.75" customHeight="1">
      <c r="B47" s="30" t="s">
        <v>184</v>
      </c>
      <c r="C47" s="114" t="s">
        <v>185</v>
      </c>
      <c r="D47" s="114"/>
      <c r="E47" s="114"/>
      <c r="F47" s="114"/>
      <c r="G47" s="114"/>
      <c r="H47" s="1"/>
      <c r="I47" s="1"/>
      <c r="J47" s="1"/>
    </row>
    <row r="48" spans="1:35" ht="171.75" customHeight="1">
      <c r="B48" s="30" t="s">
        <v>186</v>
      </c>
      <c r="C48" s="114" t="s">
        <v>399</v>
      </c>
      <c r="D48" s="114"/>
      <c r="E48" s="114"/>
      <c r="F48" s="114"/>
      <c r="G48" s="114"/>
      <c r="H48" s="1"/>
      <c r="I48" s="1"/>
      <c r="J48" s="1"/>
    </row>
    <row r="49" spans="2:10" ht="30.75" customHeight="1">
      <c r="B49" s="30" t="s">
        <v>188</v>
      </c>
      <c r="C49" s="114" t="s">
        <v>189</v>
      </c>
      <c r="D49" s="114"/>
      <c r="E49" s="114"/>
      <c r="F49" s="114"/>
      <c r="G49" s="114"/>
      <c r="H49" s="1"/>
      <c r="I49" s="1"/>
      <c r="J49" s="1"/>
    </row>
    <row r="50" spans="2:10">
      <c r="F50" s="1"/>
      <c r="H50" s="1"/>
      <c r="I50" s="1"/>
      <c r="J50" s="1"/>
    </row>
    <row r="51" spans="2:10">
      <c r="F51" s="1"/>
      <c r="H51" s="1"/>
      <c r="I51" s="1"/>
      <c r="J51" s="1"/>
    </row>
  </sheetData>
  <mergeCells count="41">
    <mergeCell ref="C2:G2"/>
    <mergeCell ref="C3:D3"/>
    <mergeCell ref="C4:D4"/>
    <mergeCell ref="F4:F30"/>
    <mergeCell ref="C5:D5"/>
    <mergeCell ref="C6:D6"/>
    <mergeCell ref="C7:D7"/>
    <mergeCell ref="C8:D8"/>
    <mergeCell ref="C9:D9"/>
    <mergeCell ref="C10:D10"/>
    <mergeCell ref="C22:D22"/>
    <mergeCell ref="C11:D11"/>
    <mergeCell ref="C12:D12"/>
    <mergeCell ref="C13:D13"/>
    <mergeCell ref="C14:D14"/>
    <mergeCell ref="C15:D15"/>
    <mergeCell ref="C16:D16"/>
    <mergeCell ref="C17:D17"/>
    <mergeCell ref="C18:D18"/>
    <mergeCell ref="C19:D19"/>
    <mergeCell ref="C20:D20"/>
    <mergeCell ref="C21:D21"/>
    <mergeCell ref="D41:E41"/>
    <mergeCell ref="C23:D23"/>
    <mergeCell ref="C24:D24"/>
    <mergeCell ref="C25:D25"/>
    <mergeCell ref="C26:D26"/>
    <mergeCell ref="C27:D27"/>
    <mergeCell ref="C28:D28"/>
    <mergeCell ref="C29:D29"/>
    <mergeCell ref="B30:E30"/>
    <mergeCell ref="D39:E39"/>
    <mergeCell ref="D40:E40"/>
    <mergeCell ref="B37:E37"/>
    <mergeCell ref="C49:G49"/>
    <mergeCell ref="B42:E42"/>
    <mergeCell ref="B44:G44"/>
    <mergeCell ref="B45:G45"/>
    <mergeCell ref="C46:G46"/>
    <mergeCell ref="C47:G47"/>
    <mergeCell ref="C48:G48"/>
  </mergeCells>
  <pageMargins left="0.7" right="0.7" top="0.75" bottom="0.75" header="0.3" footer="0.3"/>
  <pageSetup paperSize="9" orientation="portrait" verticalDpi="0" r:id="rId1"/>
  <ignoredErrors>
    <ignoredError sqref="D3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I31"/>
  <sheetViews>
    <sheetView zoomScale="90" zoomScaleNormal="90" workbookViewId="0">
      <selection activeCell="G2" sqref="G2"/>
    </sheetView>
  </sheetViews>
  <sheetFormatPr defaultColWidth="9.140625" defaultRowHeight="15.75"/>
  <cols>
    <col min="1" max="1" width="2.7109375" style="14" customWidth="1"/>
    <col min="2" max="2" width="11" style="17" customWidth="1"/>
    <col min="3" max="3" width="87.42578125" style="18" customWidth="1"/>
    <col min="4" max="4" width="24.28515625" style="19" customWidth="1"/>
    <col min="5" max="5" width="12.7109375" style="19" customWidth="1"/>
    <col min="6" max="6" width="21.85546875" style="1" bestFit="1" customWidth="1"/>
    <col min="7" max="7" width="35.140625" style="20" customWidth="1"/>
    <col min="8" max="8" width="18.85546875" style="20" bestFit="1" customWidth="1"/>
    <col min="9" max="9" width="21" style="21" bestFit="1" customWidth="1"/>
    <col min="10" max="10" width="18" style="21" customWidth="1"/>
    <col min="11" max="11" width="14.85546875" style="13" customWidth="1"/>
    <col min="12" max="12" width="12.28515625" style="13" bestFit="1" customWidth="1"/>
    <col min="13" max="13" width="9.140625" style="13"/>
    <col min="14" max="15" width="9.5703125" style="13" bestFit="1" customWidth="1"/>
    <col min="16" max="35" width="9.140625" style="13"/>
    <col min="36" max="16384" width="9.140625" style="14"/>
  </cols>
  <sheetData>
    <row r="1" spans="1:35" ht="15.75" customHeight="1">
      <c r="A1" s="8"/>
      <c r="B1" s="9"/>
      <c r="C1" s="10"/>
      <c r="D1" s="10"/>
      <c r="E1" s="10"/>
      <c r="F1" s="10"/>
      <c r="G1" s="11"/>
      <c r="H1" s="11"/>
      <c r="I1" s="12"/>
      <c r="J1" s="12"/>
    </row>
    <row r="2" spans="1:35" s="15" customFormat="1" ht="96" customHeight="1">
      <c r="B2" s="5" t="s">
        <v>35</v>
      </c>
      <c r="C2" s="2" t="s">
        <v>36</v>
      </c>
      <c r="D2" s="2" t="s">
        <v>37</v>
      </c>
      <c r="E2" s="2" t="s">
        <v>38</v>
      </c>
      <c r="F2" s="2" t="s">
        <v>39</v>
      </c>
      <c r="G2" s="6" t="s">
        <v>40</v>
      </c>
      <c r="H2" s="11"/>
      <c r="I2" s="12"/>
      <c r="J2" s="12"/>
      <c r="K2" s="16"/>
      <c r="L2" s="16"/>
      <c r="M2" s="16"/>
      <c r="N2" s="16"/>
      <c r="O2" s="16"/>
      <c r="P2" s="16"/>
      <c r="Q2" s="16"/>
      <c r="R2" s="16"/>
      <c r="S2" s="16"/>
      <c r="T2" s="16"/>
      <c r="U2" s="16"/>
      <c r="V2" s="16"/>
      <c r="W2" s="16"/>
      <c r="X2" s="16"/>
      <c r="Y2" s="16"/>
      <c r="Z2" s="16"/>
      <c r="AA2" s="16"/>
      <c r="AB2" s="16"/>
      <c r="AC2" s="16"/>
      <c r="AD2" s="16"/>
      <c r="AE2" s="16"/>
      <c r="AF2" s="16"/>
      <c r="AG2" s="16"/>
      <c r="AH2" s="16"/>
      <c r="AI2" s="16"/>
    </row>
    <row r="3" spans="1:35" ht="17.100000000000001" customHeight="1">
      <c r="B3" s="93" t="s">
        <v>400</v>
      </c>
      <c r="C3" s="105" t="s">
        <v>42</v>
      </c>
      <c r="D3" s="94"/>
      <c r="E3" s="95"/>
      <c r="F3" s="96"/>
      <c r="G3" s="97"/>
      <c r="H3" s="11"/>
      <c r="I3" s="12"/>
      <c r="J3" s="12"/>
    </row>
    <row r="4" spans="1:35" ht="17.100000000000001" customHeight="1">
      <c r="B4" s="98" t="s">
        <v>401</v>
      </c>
      <c r="C4" s="99" t="s">
        <v>44</v>
      </c>
      <c r="D4" s="23">
        <v>960000</v>
      </c>
      <c r="E4" s="7">
        <v>0</v>
      </c>
      <c r="F4" s="47">
        <f t="shared" ref="F4:F28" si="0">D4*(1-E4)</f>
        <v>960000</v>
      </c>
      <c r="G4" s="101"/>
      <c r="H4" s="11"/>
      <c r="I4" s="12"/>
      <c r="J4" s="12"/>
    </row>
    <row r="5" spans="1:35" ht="17.100000000000001" customHeight="1">
      <c r="B5" s="98" t="s">
        <v>402</v>
      </c>
      <c r="C5" s="99" t="s">
        <v>46</v>
      </c>
      <c r="D5" s="23">
        <v>840000.00000000012</v>
      </c>
      <c r="E5" s="7">
        <v>0</v>
      </c>
      <c r="F5" s="47">
        <f t="shared" si="0"/>
        <v>840000.00000000012</v>
      </c>
      <c r="G5" s="101"/>
      <c r="H5" s="11"/>
      <c r="I5" s="12"/>
      <c r="J5" s="12"/>
    </row>
    <row r="6" spans="1:35" ht="17.100000000000001" customHeight="1">
      <c r="B6" s="98" t="s">
        <v>403</v>
      </c>
      <c r="C6" s="99" t="s">
        <v>48</v>
      </c>
      <c r="D6" s="23">
        <v>2160000</v>
      </c>
      <c r="E6" s="7">
        <v>0</v>
      </c>
      <c r="F6" s="47">
        <f t="shared" si="0"/>
        <v>2160000</v>
      </c>
      <c r="G6" s="101"/>
      <c r="H6" s="11"/>
      <c r="I6" s="12"/>
      <c r="J6" s="12"/>
    </row>
    <row r="7" spans="1:35" ht="17.100000000000001" customHeight="1">
      <c r="B7" s="98" t="s">
        <v>404</v>
      </c>
      <c r="C7" s="99" t="s">
        <v>50</v>
      </c>
      <c r="D7" s="23">
        <v>960000</v>
      </c>
      <c r="E7" s="7">
        <v>0</v>
      </c>
      <c r="F7" s="47">
        <f t="shared" si="0"/>
        <v>960000</v>
      </c>
      <c r="G7" s="101"/>
      <c r="H7" s="11"/>
      <c r="I7" s="12"/>
      <c r="J7" s="12"/>
    </row>
    <row r="8" spans="1:35" ht="17.100000000000001" customHeight="1">
      <c r="B8" s="98" t="s">
        <v>405</v>
      </c>
      <c r="C8" s="99" t="s">
        <v>52</v>
      </c>
      <c r="D8" s="23">
        <v>840000.00000000012</v>
      </c>
      <c r="E8" s="7">
        <v>0</v>
      </c>
      <c r="F8" s="47">
        <f t="shared" si="0"/>
        <v>840000.00000000012</v>
      </c>
      <c r="G8" s="101"/>
      <c r="H8" s="11"/>
      <c r="I8" s="12"/>
      <c r="J8" s="12"/>
    </row>
    <row r="9" spans="1:35" ht="17.100000000000001" customHeight="1">
      <c r="B9" s="98" t="s">
        <v>406</v>
      </c>
      <c r="C9" s="99" t="s">
        <v>54</v>
      </c>
      <c r="D9" s="23">
        <v>4800000</v>
      </c>
      <c r="E9" s="7">
        <v>0</v>
      </c>
      <c r="F9" s="47">
        <f t="shared" si="0"/>
        <v>4800000</v>
      </c>
      <c r="G9" s="101"/>
      <c r="H9" s="11"/>
      <c r="I9" s="12"/>
      <c r="J9" s="12"/>
    </row>
    <row r="10" spans="1:35" ht="17.100000000000001" customHeight="1">
      <c r="B10" s="98" t="s">
        <v>407</v>
      </c>
      <c r="C10" s="99" t="s">
        <v>56</v>
      </c>
      <c r="D10" s="23">
        <v>120000</v>
      </c>
      <c r="E10" s="7">
        <v>0</v>
      </c>
      <c r="F10" s="47">
        <f t="shared" si="0"/>
        <v>120000</v>
      </c>
      <c r="G10" s="101"/>
      <c r="H10" s="11"/>
      <c r="I10" s="12"/>
      <c r="J10" s="12"/>
    </row>
    <row r="11" spans="1:35" ht="17.100000000000001" customHeight="1">
      <c r="B11" s="98" t="s">
        <v>408</v>
      </c>
      <c r="C11" s="99" t="s">
        <v>58</v>
      </c>
      <c r="D11" s="23">
        <v>120000</v>
      </c>
      <c r="E11" s="7">
        <v>0</v>
      </c>
      <c r="F11" s="47">
        <f t="shared" si="0"/>
        <v>120000</v>
      </c>
      <c r="G11" s="101"/>
      <c r="H11" s="11"/>
      <c r="I11" s="12"/>
      <c r="J11" s="12"/>
    </row>
    <row r="12" spans="1:35" ht="17.100000000000001" customHeight="1">
      <c r="B12" s="98" t="s">
        <v>409</v>
      </c>
      <c r="C12" s="99" t="s">
        <v>60</v>
      </c>
      <c r="D12" s="23">
        <v>120000</v>
      </c>
      <c r="E12" s="7">
        <v>0</v>
      </c>
      <c r="F12" s="47">
        <f t="shared" si="0"/>
        <v>120000</v>
      </c>
      <c r="G12" s="101"/>
      <c r="H12" s="11"/>
      <c r="I12" s="12"/>
      <c r="J12" s="12"/>
    </row>
    <row r="13" spans="1:35" ht="17.100000000000001" customHeight="1">
      <c r="B13" s="98" t="s">
        <v>410</v>
      </c>
      <c r="C13" s="99" t="s">
        <v>62</v>
      </c>
      <c r="D13" s="23">
        <v>120000</v>
      </c>
      <c r="E13" s="7">
        <v>0</v>
      </c>
      <c r="F13" s="47">
        <f t="shared" si="0"/>
        <v>120000</v>
      </c>
      <c r="G13" s="101"/>
      <c r="H13" s="11"/>
      <c r="I13" s="12"/>
      <c r="J13" s="12"/>
    </row>
    <row r="14" spans="1:35" ht="17.100000000000001" customHeight="1">
      <c r="B14" s="98" t="s">
        <v>411</v>
      </c>
      <c r="C14" s="99" t="s">
        <v>64</v>
      </c>
      <c r="D14" s="23">
        <v>120000</v>
      </c>
      <c r="E14" s="7">
        <v>0</v>
      </c>
      <c r="F14" s="47">
        <f t="shared" si="0"/>
        <v>120000</v>
      </c>
      <c r="G14" s="101"/>
      <c r="H14" s="11"/>
      <c r="I14" s="12"/>
      <c r="J14" s="12"/>
    </row>
    <row r="15" spans="1:35" ht="17.100000000000001" customHeight="1">
      <c r="B15" s="98" t="s">
        <v>412</v>
      </c>
      <c r="C15" s="99" t="s">
        <v>66</v>
      </c>
      <c r="D15" s="23">
        <v>600000</v>
      </c>
      <c r="E15" s="7">
        <v>0</v>
      </c>
      <c r="F15" s="47">
        <f t="shared" si="0"/>
        <v>600000</v>
      </c>
      <c r="G15" s="101"/>
      <c r="H15" s="11"/>
      <c r="I15" s="12"/>
      <c r="J15" s="12"/>
    </row>
    <row r="16" spans="1:35" ht="17.100000000000001" customHeight="1">
      <c r="B16" s="98" t="s">
        <v>413</v>
      </c>
      <c r="C16" s="99" t="s">
        <v>68</v>
      </c>
      <c r="D16" s="23">
        <v>120000</v>
      </c>
      <c r="E16" s="7">
        <v>0</v>
      </c>
      <c r="F16" s="47">
        <f t="shared" si="0"/>
        <v>120000</v>
      </c>
      <c r="G16" s="101"/>
      <c r="H16" s="11"/>
      <c r="I16" s="12"/>
      <c r="J16" s="12"/>
    </row>
    <row r="17" spans="2:10" ht="17.100000000000001" customHeight="1">
      <c r="B17" s="98" t="s">
        <v>414</v>
      </c>
      <c r="C17" s="99" t="s">
        <v>70</v>
      </c>
      <c r="D17" s="23">
        <v>120000</v>
      </c>
      <c r="E17" s="7">
        <v>0</v>
      </c>
      <c r="F17" s="47">
        <f t="shared" si="0"/>
        <v>120000</v>
      </c>
      <c r="G17" s="101"/>
      <c r="H17" s="11"/>
      <c r="I17" s="12"/>
      <c r="J17" s="12"/>
    </row>
    <row r="18" spans="2:10" ht="17.100000000000001" customHeight="1">
      <c r="B18" s="93" t="s">
        <v>415</v>
      </c>
      <c r="C18" s="105" t="s">
        <v>72</v>
      </c>
      <c r="D18" s="94"/>
      <c r="E18" s="95"/>
      <c r="F18" s="96"/>
      <c r="G18" s="102"/>
      <c r="H18" s="11"/>
      <c r="I18" s="12"/>
      <c r="J18" s="12"/>
    </row>
    <row r="19" spans="2:10" ht="49.5" customHeight="1">
      <c r="B19" s="98" t="s">
        <v>416</v>
      </c>
      <c r="C19" s="99" t="s">
        <v>417</v>
      </c>
      <c r="D19" s="23">
        <v>630000</v>
      </c>
      <c r="E19" s="7">
        <v>0</v>
      </c>
      <c r="F19" s="47">
        <f t="shared" si="0"/>
        <v>630000</v>
      </c>
      <c r="G19" s="101"/>
      <c r="H19" s="11"/>
      <c r="I19" s="12"/>
      <c r="J19" s="12"/>
    </row>
    <row r="20" spans="2:10" ht="48.75" customHeight="1">
      <c r="B20" s="98" t="s">
        <v>418</v>
      </c>
      <c r="C20" s="99" t="s">
        <v>419</v>
      </c>
      <c r="D20" s="23">
        <v>630000</v>
      </c>
      <c r="E20" s="7">
        <v>0</v>
      </c>
      <c r="F20" s="47">
        <f t="shared" si="0"/>
        <v>630000</v>
      </c>
      <c r="G20" s="101"/>
      <c r="H20" s="11"/>
      <c r="I20" s="12"/>
      <c r="J20" s="12"/>
    </row>
    <row r="21" spans="2:10" ht="17.100000000000001" customHeight="1">
      <c r="B21" s="98" t="s">
        <v>420</v>
      </c>
      <c r="C21" s="99" t="s">
        <v>78</v>
      </c>
      <c r="D21" s="23">
        <v>300000</v>
      </c>
      <c r="E21" s="7">
        <v>0</v>
      </c>
      <c r="F21" s="47">
        <f t="shared" si="0"/>
        <v>300000</v>
      </c>
      <c r="G21" s="101"/>
      <c r="H21" s="11"/>
      <c r="I21" s="12"/>
      <c r="J21" s="12"/>
    </row>
    <row r="22" spans="2:10" ht="17.100000000000001" customHeight="1">
      <c r="B22" s="98" t="s">
        <v>421</v>
      </c>
      <c r="C22" s="99" t="s">
        <v>80</v>
      </c>
      <c r="D22" s="23">
        <v>300000</v>
      </c>
      <c r="E22" s="7">
        <v>0</v>
      </c>
      <c r="F22" s="47">
        <f t="shared" si="0"/>
        <v>300000</v>
      </c>
      <c r="G22" s="101"/>
      <c r="H22" s="11"/>
      <c r="I22" s="12"/>
      <c r="J22" s="12"/>
    </row>
    <row r="23" spans="2:10" ht="17.100000000000001" customHeight="1">
      <c r="B23" s="98" t="s">
        <v>422</v>
      </c>
      <c r="C23" s="99" t="s">
        <v>82</v>
      </c>
      <c r="D23" s="23">
        <v>630000</v>
      </c>
      <c r="E23" s="7">
        <v>0</v>
      </c>
      <c r="F23" s="47">
        <f t="shared" si="0"/>
        <v>630000</v>
      </c>
      <c r="G23" s="101"/>
      <c r="H23" s="11"/>
      <c r="I23" s="12"/>
      <c r="J23" s="12"/>
    </row>
    <row r="24" spans="2:10" ht="17.100000000000001" customHeight="1">
      <c r="B24" s="98" t="s">
        <v>423</v>
      </c>
      <c r="C24" s="99" t="s">
        <v>84</v>
      </c>
      <c r="D24" s="23">
        <v>150000</v>
      </c>
      <c r="E24" s="7">
        <v>0</v>
      </c>
      <c r="F24" s="47">
        <f t="shared" si="0"/>
        <v>150000</v>
      </c>
      <c r="G24" s="101"/>
      <c r="H24" s="11"/>
      <c r="I24" s="12"/>
      <c r="J24" s="12"/>
    </row>
    <row r="25" spans="2:10" ht="17.100000000000001" customHeight="1">
      <c r="B25" s="98" t="s">
        <v>424</v>
      </c>
      <c r="C25" s="99" t="s">
        <v>86</v>
      </c>
      <c r="D25" s="23">
        <v>150000</v>
      </c>
      <c r="E25" s="7">
        <v>0</v>
      </c>
      <c r="F25" s="47">
        <f t="shared" si="0"/>
        <v>150000</v>
      </c>
      <c r="G25" s="101"/>
      <c r="H25" s="11"/>
      <c r="I25" s="12"/>
      <c r="J25" s="12"/>
    </row>
    <row r="26" spans="2:10" ht="17.100000000000001" customHeight="1">
      <c r="B26" s="98" t="s">
        <v>425</v>
      </c>
      <c r="C26" s="99" t="s">
        <v>88</v>
      </c>
      <c r="D26" s="23">
        <v>150000</v>
      </c>
      <c r="E26" s="7">
        <v>0</v>
      </c>
      <c r="F26" s="47">
        <f t="shared" si="0"/>
        <v>150000</v>
      </c>
      <c r="G26" s="101"/>
      <c r="H26" s="11"/>
      <c r="I26" s="12"/>
      <c r="J26" s="12"/>
    </row>
    <row r="27" spans="2:10" ht="19.5" customHeight="1">
      <c r="B27" s="98" t="s">
        <v>426</v>
      </c>
      <c r="C27" s="99" t="s">
        <v>90</v>
      </c>
      <c r="D27" s="23">
        <v>30000</v>
      </c>
      <c r="E27" s="7">
        <v>0</v>
      </c>
      <c r="F27" s="47">
        <f t="shared" si="0"/>
        <v>30000</v>
      </c>
      <c r="G27" s="101"/>
      <c r="H27" s="11"/>
      <c r="I27" s="12"/>
      <c r="J27" s="12"/>
    </row>
    <row r="28" spans="2:10" ht="15.75" customHeight="1">
      <c r="B28" s="98" t="s">
        <v>427</v>
      </c>
      <c r="C28" s="99" t="s">
        <v>92</v>
      </c>
      <c r="D28" s="23">
        <v>30000</v>
      </c>
      <c r="E28" s="7">
        <v>0</v>
      </c>
      <c r="F28" s="47">
        <f t="shared" si="0"/>
        <v>30000</v>
      </c>
      <c r="G28" s="101"/>
      <c r="H28" s="11"/>
      <c r="I28" s="12"/>
      <c r="J28" s="12"/>
    </row>
    <row r="29" spans="2:10" ht="29.1" customHeight="1">
      <c r="B29" s="109" t="s">
        <v>428</v>
      </c>
      <c r="C29" s="110"/>
      <c r="D29" s="110"/>
      <c r="E29" s="111"/>
      <c r="F29" s="48">
        <f>SUM(F3:F28)</f>
        <v>15000000</v>
      </c>
      <c r="G29" s="97"/>
      <c r="H29" s="11"/>
      <c r="I29" s="12"/>
      <c r="J29" s="12"/>
    </row>
    <row r="31" spans="2:10" ht="53.25" customHeight="1">
      <c r="B31" s="112" t="s">
        <v>94</v>
      </c>
      <c r="C31" s="112"/>
      <c r="D31" s="112"/>
      <c r="E31" s="112"/>
      <c r="F31" s="112"/>
      <c r="G31" s="112"/>
    </row>
  </sheetData>
  <mergeCells count="2">
    <mergeCell ref="B29:E29"/>
    <mergeCell ref="B31:G3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I51"/>
  <sheetViews>
    <sheetView zoomScale="90" zoomScaleNormal="90" workbookViewId="0">
      <selection activeCell="H45" sqref="H45"/>
    </sheetView>
  </sheetViews>
  <sheetFormatPr defaultColWidth="9.140625" defaultRowHeight="15.75"/>
  <cols>
    <col min="1" max="1" width="9.140625" style="14"/>
    <col min="2" max="2" width="11" style="17" customWidth="1"/>
    <col min="3" max="3" width="46.5703125" style="18" customWidth="1"/>
    <col min="4" max="4" width="18.140625" style="18" customWidth="1"/>
    <col min="5" max="5" width="15.140625" style="19" customWidth="1"/>
    <col min="6" max="6" width="15.42578125" style="19" customWidth="1"/>
    <col min="7" max="7" width="15.85546875" style="1" customWidth="1"/>
    <col min="8" max="10" width="15.85546875" style="20" customWidth="1"/>
    <col min="11" max="11" width="14.85546875" style="13" customWidth="1"/>
    <col min="12" max="12" width="12.28515625" style="13" bestFit="1" customWidth="1"/>
    <col min="13" max="13" width="41.140625" style="13" customWidth="1"/>
    <col min="14" max="14" width="25.85546875" style="13" customWidth="1"/>
    <col min="15" max="15" width="9.5703125" style="13" bestFit="1" customWidth="1"/>
    <col min="16" max="35" width="9.140625" style="13"/>
    <col min="36" max="16384" width="9.140625" style="14"/>
  </cols>
  <sheetData>
    <row r="1" spans="1:10" ht="15.75" customHeight="1">
      <c r="A1" s="8"/>
      <c r="B1" s="9"/>
      <c r="C1" s="10"/>
      <c r="D1" s="10"/>
      <c r="E1" s="10"/>
      <c r="F1" s="10"/>
      <c r="G1" s="31"/>
      <c r="H1" s="11"/>
      <c r="I1" s="11"/>
      <c r="J1" s="11"/>
    </row>
    <row r="2" spans="1:10" s="15" customFormat="1">
      <c r="B2" s="4" t="s">
        <v>429</v>
      </c>
      <c r="C2" s="120" t="s">
        <v>96</v>
      </c>
      <c r="D2" s="121"/>
      <c r="E2" s="121"/>
      <c r="F2" s="121"/>
      <c r="G2" s="122"/>
      <c r="H2" s="11"/>
      <c r="I2" s="11"/>
      <c r="J2" s="11"/>
    </row>
    <row r="3" spans="1:10" s="15" customFormat="1" ht="94.5" collapsed="1">
      <c r="B3" s="53" t="s">
        <v>430</v>
      </c>
      <c r="C3" s="125" t="s">
        <v>98</v>
      </c>
      <c r="D3" s="125"/>
      <c r="E3" s="103" t="s">
        <v>99</v>
      </c>
      <c r="F3" s="22" t="s">
        <v>100</v>
      </c>
      <c r="G3" s="103" t="s">
        <v>101</v>
      </c>
      <c r="H3" s="11"/>
      <c r="I3" s="11"/>
      <c r="J3" s="11"/>
    </row>
    <row r="4" spans="1:10">
      <c r="B4" s="32" t="s">
        <v>431</v>
      </c>
      <c r="C4" s="113" t="s">
        <v>103</v>
      </c>
      <c r="D4" s="113"/>
      <c r="E4" s="33">
        <v>1</v>
      </c>
      <c r="F4" s="117"/>
      <c r="G4" s="37"/>
      <c r="H4" s="11"/>
      <c r="I4" s="11"/>
      <c r="J4" s="11"/>
    </row>
    <row r="5" spans="1:10">
      <c r="B5" s="32" t="s">
        <v>432</v>
      </c>
      <c r="C5" s="113" t="s">
        <v>105</v>
      </c>
      <c r="D5" s="113"/>
      <c r="E5" s="33">
        <v>1</v>
      </c>
      <c r="F5" s="118"/>
      <c r="G5" s="37"/>
      <c r="H5" s="11"/>
      <c r="I5" s="11"/>
      <c r="J5" s="11"/>
    </row>
    <row r="6" spans="1:10">
      <c r="B6" s="32" t="s">
        <v>433</v>
      </c>
      <c r="C6" s="113" t="s">
        <v>107</v>
      </c>
      <c r="D6" s="113"/>
      <c r="E6" s="33">
        <v>1</v>
      </c>
      <c r="F6" s="118"/>
      <c r="G6" s="37"/>
      <c r="H6" s="11"/>
      <c r="I6" s="11"/>
      <c r="J6" s="11"/>
    </row>
    <row r="7" spans="1:10">
      <c r="B7" s="32" t="s">
        <v>434</v>
      </c>
      <c r="C7" s="113" t="s">
        <v>109</v>
      </c>
      <c r="D7" s="113"/>
      <c r="E7" s="34">
        <v>1</v>
      </c>
      <c r="F7" s="118"/>
      <c r="G7" s="37"/>
      <c r="H7" s="11"/>
      <c r="I7" s="11"/>
      <c r="J7" s="11"/>
    </row>
    <row r="8" spans="1:10">
      <c r="B8" s="32" t="s">
        <v>435</v>
      </c>
      <c r="C8" s="113" t="s">
        <v>111</v>
      </c>
      <c r="D8" s="113"/>
      <c r="E8" s="34">
        <v>1</v>
      </c>
      <c r="F8" s="118"/>
      <c r="G8" s="37"/>
      <c r="H8" s="11"/>
      <c r="I8" s="11"/>
      <c r="J8" s="11"/>
    </row>
    <row r="9" spans="1:10">
      <c r="B9" s="32" t="s">
        <v>436</v>
      </c>
      <c r="C9" s="113" t="s">
        <v>113</v>
      </c>
      <c r="D9" s="113"/>
      <c r="E9" s="34">
        <v>1</v>
      </c>
      <c r="F9" s="118"/>
      <c r="G9" s="37"/>
      <c r="H9" s="11"/>
      <c r="I9" s="11"/>
      <c r="J9" s="11"/>
    </row>
    <row r="10" spans="1:10">
      <c r="B10" s="32" t="s">
        <v>437</v>
      </c>
      <c r="C10" s="113" t="s">
        <v>115</v>
      </c>
      <c r="D10" s="113"/>
      <c r="E10" s="33">
        <v>1</v>
      </c>
      <c r="F10" s="118"/>
      <c r="G10" s="37"/>
      <c r="H10" s="11"/>
      <c r="I10" s="11"/>
      <c r="J10" s="11"/>
    </row>
    <row r="11" spans="1:10">
      <c r="B11" s="32" t="s">
        <v>438</v>
      </c>
      <c r="C11" s="113" t="s">
        <v>117</v>
      </c>
      <c r="D11" s="113"/>
      <c r="E11" s="33">
        <v>1</v>
      </c>
      <c r="F11" s="118"/>
      <c r="G11" s="37"/>
      <c r="H11" s="11"/>
      <c r="I11" s="11"/>
      <c r="J11" s="11"/>
    </row>
    <row r="12" spans="1:10">
      <c r="B12" s="32" t="s">
        <v>439</v>
      </c>
      <c r="C12" s="113" t="s">
        <v>119</v>
      </c>
      <c r="D12" s="113"/>
      <c r="E12" s="33">
        <v>1</v>
      </c>
      <c r="F12" s="118"/>
      <c r="G12" s="37"/>
      <c r="H12" s="11"/>
      <c r="I12" s="11"/>
      <c r="J12" s="11"/>
    </row>
    <row r="13" spans="1:10">
      <c r="B13" s="32" t="s">
        <v>440</v>
      </c>
      <c r="C13" s="113" t="s">
        <v>121</v>
      </c>
      <c r="D13" s="113"/>
      <c r="E13" s="34">
        <v>1</v>
      </c>
      <c r="F13" s="118"/>
      <c r="G13" s="37"/>
      <c r="H13" s="11"/>
      <c r="I13" s="11"/>
      <c r="J13" s="11"/>
    </row>
    <row r="14" spans="1:10">
      <c r="B14" s="32" t="s">
        <v>441</v>
      </c>
      <c r="C14" s="113" t="s">
        <v>123</v>
      </c>
      <c r="D14" s="113"/>
      <c r="E14" s="34">
        <v>1</v>
      </c>
      <c r="F14" s="118"/>
      <c r="G14" s="37"/>
      <c r="H14" s="11"/>
      <c r="I14" s="11"/>
      <c r="J14" s="11"/>
    </row>
    <row r="15" spans="1:10">
      <c r="B15" s="32" t="s">
        <v>442</v>
      </c>
      <c r="C15" s="113" t="s">
        <v>125</v>
      </c>
      <c r="D15" s="113"/>
      <c r="E15" s="34">
        <v>1</v>
      </c>
      <c r="F15" s="118"/>
      <c r="G15" s="37"/>
      <c r="H15" s="11"/>
      <c r="I15" s="11"/>
      <c r="J15" s="11"/>
    </row>
    <row r="16" spans="1:10">
      <c r="B16" s="32" t="s">
        <v>443</v>
      </c>
      <c r="C16" s="113" t="s">
        <v>127</v>
      </c>
      <c r="D16" s="113"/>
      <c r="E16" s="33">
        <v>1</v>
      </c>
      <c r="F16" s="118"/>
      <c r="G16" s="37"/>
      <c r="H16" s="11"/>
      <c r="I16" s="11"/>
      <c r="J16" s="11"/>
    </row>
    <row r="17" spans="2:13">
      <c r="B17" s="32" t="s">
        <v>444</v>
      </c>
      <c r="C17" s="113" t="s">
        <v>129</v>
      </c>
      <c r="D17" s="113"/>
      <c r="E17" s="34">
        <v>1</v>
      </c>
      <c r="F17" s="118"/>
      <c r="G17" s="37"/>
      <c r="H17" s="11"/>
      <c r="I17" s="11"/>
      <c r="J17" s="11"/>
    </row>
    <row r="18" spans="2:13">
      <c r="B18" s="32" t="s">
        <v>445</v>
      </c>
      <c r="C18" s="113" t="s">
        <v>131</v>
      </c>
      <c r="D18" s="113"/>
      <c r="E18" s="34">
        <v>1</v>
      </c>
      <c r="F18" s="118"/>
      <c r="G18" s="37"/>
      <c r="H18" s="11"/>
      <c r="I18" s="11"/>
      <c r="J18" s="11"/>
    </row>
    <row r="19" spans="2:13">
      <c r="B19" s="32" t="s">
        <v>446</v>
      </c>
      <c r="C19" s="113" t="s">
        <v>133</v>
      </c>
      <c r="D19" s="113"/>
      <c r="E19" s="34">
        <v>1</v>
      </c>
      <c r="F19" s="118"/>
      <c r="G19" s="37"/>
      <c r="H19" s="11"/>
      <c r="I19" s="11"/>
      <c r="J19" s="11"/>
    </row>
    <row r="20" spans="2:13">
      <c r="B20" s="32" t="s">
        <v>447</v>
      </c>
      <c r="C20" s="113" t="s">
        <v>135</v>
      </c>
      <c r="D20" s="113"/>
      <c r="E20" s="34">
        <v>1</v>
      </c>
      <c r="F20" s="118"/>
      <c r="G20" s="37"/>
      <c r="H20" s="11"/>
      <c r="I20" s="11"/>
      <c r="J20" s="11"/>
    </row>
    <row r="21" spans="2:13">
      <c r="B21" s="32" t="s">
        <v>448</v>
      </c>
      <c r="C21" s="113" t="s">
        <v>137</v>
      </c>
      <c r="D21" s="113"/>
      <c r="E21" s="33">
        <v>1</v>
      </c>
      <c r="F21" s="118"/>
      <c r="G21" s="37"/>
      <c r="H21" s="11"/>
      <c r="I21" s="11"/>
      <c r="J21" s="11"/>
    </row>
    <row r="22" spans="2:13">
      <c r="B22" s="32" t="s">
        <v>449</v>
      </c>
      <c r="C22" s="113" t="s">
        <v>139</v>
      </c>
      <c r="D22" s="113"/>
      <c r="E22" s="33">
        <v>1</v>
      </c>
      <c r="F22" s="118"/>
      <c r="G22" s="37"/>
      <c r="H22" s="11"/>
      <c r="I22" s="11"/>
      <c r="J22" s="11"/>
    </row>
    <row r="23" spans="2:13">
      <c r="B23" s="32" t="s">
        <v>450</v>
      </c>
      <c r="C23" s="113" t="s">
        <v>141</v>
      </c>
      <c r="D23" s="113"/>
      <c r="E23" s="33">
        <v>1</v>
      </c>
      <c r="F23" s="118"/>
      <c r="G23" s="37"/>
      <c r="H23" s="11"/>
      <c r="I23" s="11"/>
      <c r="J23" s="11"/>
    </row>
    <row r="24" spans="2:13">
      <c r="B24" s="32" t="s">
        <v>451</v>
      </c>
      <c r="C24" s="113" t="s">
        <v>143</v>
      </c>
      <c r="D24" s="113"/>
      <c r="E24" s="34">
        <v>1</v>
      </c>
      <c r="F24" s="118"/>
      <c r="G24" s="37"/>
      <c r="H24" s="11"/>
      <c r="I24" s="11"/>
      <c r="J24" s="11"/>
    </row>
    <row r="25" spans="2:13">
      <c r="B25" s="32" t="s">
        <v>452</v>
      </c>
      <c r="C25" s="113" t="s">
        <v>145</v>
      </c>
      <c r="D25" s="113"/>
      <c r="E25" s="34">
        <v>1</v>
      </c>
      <c r="F25" s="118"/>
      <c r="G25" s="37"/>
      <c r="H25" s="11"/>
      <c r="I25" s="11"/>
      <c r="J25" s="11"/>
    </row>
    <row r="26" spans="2:13">
      <c r="B26" s="32" t="s">
        <v>453</v>
      </c>
      <c r="C26" s="113" t="s">
        <v>147</v>
      </c>
      <c r="D26" s="113"/>
      <c r="E26" s="33">
        <v>1</v>
      </c>
      <c r="F26" s="118"/>
      <c r="G26" s="37"/>
      <c r="H26" s="11"/>
      <c r="I26" s="11"/>
      <c r="J26" s="11"/>
    </row>
    <row r="27" spans="2:13">
      <c r="B27" s="32" t="s">
        <v>454</v>
      </c>
      <c r="C27" s="113" t="s">
        <v>149</v>
      </c>
      <c r="D27" s="113"/>
      <c r="E27" s="34">
        <v>1</v>
      </c>
      <c r="F27" s="118"/>
      <c r="G27" s="37"/>
      <c r="H27" s="11"/>
      <c r="I27" s="11"/>
      <c r="J27" s="11"/>
    </row>
    <row r="28" spans="2:13">
      <c r="B28" s="32" t="s">
        <v>455</v>
      </c>
      <c r="C28" s="113" t="s">
        <v>151</v>
      </c>
      <c r="D28" s="113"/>
      <c r="E28" s="34">
        <v>1</v>
      </c>
      <c r="F28" s="118"/>
      <c r="G28" s="37"/>
      <c r="H28" s="11"/>
      <c r="I28" s="11"/>
      <c r="J28" s="11"/>
    </row>
    <row r="29" spans="2:13">
      <c r="B29" s="32" t="s">
        <v>456</v>
      </c>
      <c r="C29" s="113" t="s">
        <v>153</v>
      </c>
      <c r="D29" s="113"/>
      <c r="E29" s="34">
        <v>1</v>
      </c>
      <c r="F29" s="118"/>
      <c r="G29" s="37"/>
      <c r="H29" s="11"/>
      <c r="I29" s="11"/>
      <c r="J29" s="11"/>
    </row>
    <row r="30" spans="2:13">
      <c r="B30" s="116" t="s">
        <v>457</v>
      </c>
      <c r="C30" s="116"/>
      <c r="D30" s="116"/>
      <c r="E30" s="116"/>
      <c r="F30" s="119"/>
      <c r="G30" s="35">
        <f>SUM(G4:G29)</f>
        <v>0</v>
      </c>
      <c r="H30" s="11"/>
      <c r="I30" s="11"/>
      <c r="J30" s="11"/>
      <c r="K30" s="14"/>
      <c r="L30" s="14"/>
      <c r="M30" s="14"/>
    </row>
    <row r="31" spans="2:13" ht="3.75" customHeight="1">
      <c r="B31" s="14"/>
      <c r="C31" s="14"/>
      <c r="D31" s="14"/>
      <c r="E31" s="14"/>
      <c r="F31" s="14"/>
      <c r="G31" s="31"/>
      <c r="H31" s="14"/>
      <c r="I31" s="14"/>
      <c r="J31" s="14"/>
      <c r="K31" s="14"/>
      <c r="L31" s="14"/>
      <c r="M31" s="14"/>
    </row>
    <row r="32" spans="2:13" ht="78.75">
      <c r="B32" s="53" t="s">
        <v>458</v>
      </c>
      <c r="C32" s="54" t="s">
        <v>156</v>
      </c>
      <c r="D32" s="103" t="s">
        <v>157</v>
      </c>
      <c r="E32" s="55" t="s">
        <v>158</v>
      </c>
      <c r="F32" s="55" t="s">
        <v>159</v>
      </c>
      <c r="G32" s="55" t="s">
        <v>160</v>
      </c>
      <c r="H32" s="14"/>
      <c r="I32" s="14"/>
      <c r="J32" s="14"/>
    </row>
    <row r="33" spans="1:35" s="29" customFormat="1">
      <c r="A33" s="13"/>
      <c r="B33" s="40" t="s">
        <v>459</v>
      </c>
      <c r="C33" s="41" t="s">
        <v>162</v>
      </c>
      <c r="D33" s="104">
        <f>0.01*'GLIN O2.1-GPL disc. price'!F29</f>
        <v>150000</v>
      </c>
      <c r="E33" s="43">
        <v>0</v>
      </c>
      <c r="F33" s="42">
        <v>0</v>
      </c>
      <c r="G33" s="45">
        <f>D33*F33</f>
        <v>0</v>
      </c>
      <c r="H33" s="14"/>
      <c r="I33" s="14"/>
      <c r="J33" s="14"/>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row>
    <row r="34" spans="1:35" s="29" customFormat="1">
      <c r="A34" s="13"/>
      <c r="B34" s="40" t="s">
        <v>460</v>
      </c>
      <c r="C34" s="41" t="s">
        <v>164</v>
      </c>
      <c r="D34" s="104">
        <f>0.1*'GLIN O2.1-GPL disc. price'!F29</f>
        <v>1500000</v>
      </c>
      <c r="E34" s="43">
        <v>0</v>
      </c>
      <c r="F34" s="42">
        <v>0</v>
      </c>
      <c r="G34" s="45">
        <f>D34*F34</f>
        <v>0</v>
      </c>
      <c r="H34" s="14"/>
      <c r="I34" s="14"/>
      <c r="J34" s="14"/>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row>
    <row r="35" spans="1:35" s="29" customFormat="1">
      <c r="A35" s="13"/>
      <c r="B35" s="40" t="s">
        <v>461</v>
      </c>
      <c r="C35" s="41" t="s">
        <v>166</v>
      </c>
      <c r="D35" s="104">
        <f>0.01*'GLIN O2.1-GPL disc. price'!F29</f>
        <v>150000</v>
      </c>
      <c r="E35" s="43">
        <v>0</v>
      </c>
      <c r="F35" s="42">
        <v>0</v>
      </c>
      <c r="G35" s="45">
        <f>D35*F35</f>
        <v>0</v>
      </c>
      <c r="H35" s="14"/>
      <c r="I35" s="14"/>
      <c r="J35" s="14"/>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row>
    <row r="36" spans="1:35" s="29" customFormat="1">
      <c r="A36" s="13"/>
      <c r="B36" s="40" t="s">
        <v>462</v>
      </c>
      <c r="C36" s="41" t="s">
        <v>168</v>
      </c>
      <c r="D36" s="104">
        <f>0.88*'GLIN O2.1-GPL disc. price'!F29</f>
        <v>13200000</v>
      </c>
      <c r="E36" s="43">
        <v>0</v>
      </c>
      <c r="F36" s="42">
        <v>0</v>
      </c>
      <c r="G36" s="45">
        <f>D36*F36</f>
        <v>0</v>
      </c>
      <c r="H36" s="14"/>
      <c r="I36" s="14"/>
      <c r="J36" s="14"/>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1:35" s="29" customFormat="1">
      <c r="A37" s="13"/>
      <c r="B37" s="116" t="s">
        <v>463</v>
      </c>
      <c r="C37" s="116"/>
      <c r="D37" s="116"/>
      <c r="E37" s="116"/>
      <c r="F37" s="116"/>
      <c r="G37" s="46">
        <f>SUM(G33:G36)</f>
        <v>0</v>
      </c>
      <c r="H37" s="14"/>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row>
    <row r="38" spans="1:35" s="29" customFormat="1" ht="3.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row>
    <row r="39" spans="1:35" ht="139.5" customHeight="1">
      <c r="B39" s="53" t="s">
        <v>464</v>
      </c>
      <c r="C39" s="54" t="s">
        <v>171</v>
      </c>
      <c r="D39" s="125" t="s">
        <v>172</v>
      </c>
      <c r="E39" s="125"/>
      <c r="F39" s="51" t="s">
        <v>173</v>
      </c>
      <c r="G39" s="52" t="s">
        <v>174</v>
      </c>
      <c r="H39" s="13"/>
      <c r="I39" s="13"/>
      <c r="J39" s="13"/>
    </row>
    <row r="40" spans="1:35">
      <c r="B40" s="40" t="s">
        <v>465</v>
      </c>
      <c r="C40" s="3" t="s">
        <v>176</v>
      </c>
      <c r="D40" s="126">
        <f>0.2*'GLIN O2.1-GPL disc. price'!F29</f>
        <v>3000000</v>
      </c>
      <c r="E40" s="126"/>
      <c r="F40" s="42">
        <v>0</v>
      </c>
      <c r="G40" s="45">
        <f>D40*F40</f>
        <v>0</v>
      </c>
      <c r="H40" s="13"/>
      <c r="I40" s="13"/>
      <c r="J40" s="13"/>
    </row>
    <row r="41" spans="1:35">
      <c r="B41" s="40" t="s">
        <v>466</v>
      </c>
      <c r="C41" s="60" t="s">
        <v>178</v>
      </c>
      <c r="D41" s="126">
        <f>0.2*'GLIN O2.1-GPL disc. price'!F29</f>
        <v>3000000</v>
      </c>
      <c r="E41" s="126"/>
      <c r="F41" s="42">
        <v>0</v>
      </c>
      <c r="G41" s="45">
        <f>D41*F41</f>
        <v>0</v>
      </c>
      <c r="H41" s="13"/>
      <c r="I41" s="13"/>
      <c r="J41" s="13"/>
    </row>
    <row r="42" spans="1:35">
      <c r="B42" s="115" t="s">
        <v>467</v>
      </c>
      <c r="C42" s="115"/>
      <c r="D42" s="115"/>
      <c r="E42" s="115"/>
      <c r="F42" s="36"/>
      <c r="G42" s="46">
        <f>SUM(G40:G41)</f>
        <v>0</v>
      </c>
      <c r="H42" s="14"/>
      <c r="I42" s="14"/>
      <c r="J42" s="14"/>
      <c r="K42" s="14"/>
    </row>
    <row r="43" spans="1:35" ht="25.5" customHeight="1">
      <c r="B43" s="14"/>
      <c r="C43" s="14"/>
      <c r="D43" s="14"/>
      <c r="E43" s="14"/>
      <c r="F43" s="14"/>
      <c r="G43" s="14"/>
      <c r="H43" s="14"/>
      <c r="I43" s="14"/>
      <c r="J43" s="14"/>
      <c r="K43" s="14"/>
    </row>
    <row r="44" spans="1:35" ht="18.75">
      <c r="B44" s="123" t="s">
        <v>180</v>
      </c>
      <c r="C44" s="123"/>
      <c r="D44" s="123"/>
      <c r="E44" s="123"/>
      <c r="F44" s="123"/>
      <c r="G44" s="123"/>
      <c r="H44" s="1"/>
      <c r="I44" s="1"/>
      <c r="J44" s="1"/>
    </row>
    <row r="45" spans="1:35" ht="58.5" customHeight="1">
      <c r="B45" s="124" t="s">
        <v>468</v>
      </c>
      <c r="C45" s="124"/>
      <c r="D45" s="124"/>
      <c r="E45" s="124"/>
      <c r="F45" s="124"/>
      <c r="G45" s="124"/>
      <c r="H45" s="1"/>
      <c r="I45" s="1"/>
      <c r="J45" s="1"/>
    </row>
    <row r="46" spans="1:35" ht="57.75" customHeight="1">
      <c r="B46" s="58" t="s">
        <v>182</v>
      </c>
      <c r="C46" s="114" t="s">
        <v>469</v>
      </c>
      <c r="D46" s="114"/>
      <c r="E46" s="114"/>
      <c r="F46" s="114"/>
      <c r="G46" s="114"/>
      <c r="H46" s="1"/>
      <c r="I46" s="1"/>
      <c r="J46" s="1"/>
    </row>
    <row r="47" spans="1:35" ht="45.75" customHeight="1">
      <c r="B47" s="30" t="s">
        <v>184</v>
      </c>
      <c r="C47" s="114" t="s">
        <v>185</v>
      </c>
      <c r="D47" s="114"/>
      <c r="E47" s="114"/>
      <c r="F47" s="114"/>
      <c r="G47" s="114"/>
      <c r="H47" s="1"/>
      <c r="I47" s="1"/>
      <c r="J47" s="1"/>
    </row>
    <row r="48" spans="1:35" ht="171.75" customHeight="1">
      <c r="B48" s="30" t="s">
        <v>186</v>
      </c>
      <c r="C48" s="114" t="s">
        <v>470</v>
      </c>
      <c r="D48" s="114"/>
      <c r="E48" s="114"/>
      <c r="F48" s="114"/>
      <c r="G48" s="114"/>
      <c r="H48" s="1"/>
      <c r="I48" s="1"/>
      <c r="J48" s="1"/>
    </row>
    <row r="49" spans="2:10" ht="30.75" customHeight="1">
      <c r="B49" s="30" t="s">
        <v>188</v>
      </c>
      <c r="C49" s="114" t="s">
        <v>189</v>
      </c>
      <c r="D49" s="114"/>
      <c r="E49" s="114"/>
      <c r="F49" s="114"/>
      <c r="G49" s="114"/>
      <c r="H49" s="1"/>
      <c r="I49" s="1"/>
      <c r="J49" s="1"/>
    </row>
    <row r="50" spans="2:10">
      <c r="F50" s="1"/>
      <c r="H50" s="1"/>
      <c r="I50" s="1"/>
      <c r="J50" s="1"/>
    </row>
    <row r="51" spans="2:10">
      <c r="F51" s="1"/>
      <c r="H51" s="1"/>
      <c r="I51" s="1"/>
      <c r="J51" s="1"/>
    </row>
  </sheetData>
  <mergeCells count="41">
    <mergeCell ref="C2:G2"/>
    <mergeCell ref="C3:D3"/>
    <mergeCell ref="C4:D4"/>
    <mergeCell ref="F4:F30"/>
    <mergeCell ref="C5:D5"/>
    <mergeCell ref="C6:D6"/>
    <mergeCell ref="C7:D7"/>
    <mergeCell ref="C8:D8"/>
    <mergeCell ref="C9:D9"/>
    <mergeCell ref="C10:D10"/>
    <mergeCell ref="C22:D22"/>
    <mergeCell ref="C11:D11"/>
    <mergeCell ref="C12:D12"/>
    <mergeCell ref="C13:D13"/>
    <mergeCell ref="C14:D14"/>
    <mergeCell ref="C15:D15"/>
    <mergeCell ref="C16:D16"/>
    <mergeCell ref="C17:D17"/>
    <mergeCell ref="C18:D18"/>
    <mergeCell ref="C19:D19"/>
    <mergeCell ref="C20:D20"/>
    <mergeCell ref="C21:D21"/>
    <mergeCell ref="D41:E41"/>
    <mergeCell ref="C23:D23"/>
    <mergeCell ref="C24:D24"/>
    <mergeCell ref="C25:D25"/>
    <mergeCell ref="C26:D26"/>
    <mergeCell ref="C27:D27"/>
    <mergeCell ref="C28:D28"/>
    <mergeCell ref="C29:D29"/>
    <mergeCell ref="B30:E30"/>
    <mergeCell ref="B37:F37"/>
    <mergeCell ref="D39:E39"/>
    <mergeCell ref="D40:E40"/>
    <mergeCell ref="C49:G49"/>
    <mergeCell ref="B42:E42"/>
    <mergeCell ref="B44:G44"/>
    <mergeCell ref="B45:G45"/>
    <mergeCell ref="C46:G46"/>
    <mergeCell ref="C47:G47"/>
    <mergeCell ref="C48:G48"/>
  </mergeCells>
  <pageMargins left="0.7" right="0.7" top="0.75" bottom="0.75" header="0.3" footer="0.3"/>
  <ignoredErrors>
    <ignoredError sqref="D3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20" sqref="A20"/>
    </sheetView>
  </sheetViews>
  <sheetFormatPr defaultRowHeight="15"/>
  <cols>
    <col min="1" max="1" width="30.5703125" bestFit="1" customWidth="1"/>
  </cols>
  <sheetData>
    <row r="1" spans="1:1">
      <c r="A1" s="39" t="s">
        <v>471</v>
      </c>
    </row>
    <row r="2" spans="1:1">
      <c r="A2" s="38" t="s">
        <v>472</v>
      </c>
    </row>
    <row r="3" spans="1:1">
      <c r="A3" s="38" t="s">
        <v>473</v>
      </c>
    </row>
    <row r="4" spans="1:1">
      <c r="A4" s="38" t="s">
        <v>474</v>
      </c>
    </row>
    <row r="5" spans="1:1">
      <c r="A5" s="38" t="s">
        <v>475</v>
      </c>
    </row>
    <row r="6" spans="1:1">
      <c r="A6" s="38" t="s">
        <v>476</v>
      </c>
    </row>
    <row r="7" spans="1:1">
      <c r="A7" s="38" t="s">
        <v>477</v>
      </c>
    </row>
    <row r="8" spans="1:1">
      <c r="A8" s="38" t="s">
        <v>478</v>
      </c>
    </row>
    <row r="9" spans="1:1">
      <c r="A9" s="38" t="s">
        <v>479</v>
      </c>
    </row>
    <row r="10" spans="1:1">
      <c r="A10" s="38" t="s">
        <v>480</v>
      </c>
    </row>
    <row r="11" spans="1:1">
      <c r="A11" s="38" t="s">
        <v>481</v>
      </c>
    </row>
    <row r="12" spans="1:1">
      <c r="A12" s="38" t="s">
        <v>482</v>
      </c>
    </row>
    <row r="13" spans="1:1">
      <c r="A13" s="38" t="s">
        <v>483</v>
      </c>
    </row>
    <row r="14" spans="1:1">
      <c r="A14" s="38" t="s">
        <v>484</v>
      </c>
    </row>
    <row r="15" spans="1:1">
      <c r="A15" s="38" t="s">
        <v>485</v>
      </c>
    </row>
    <row r="16" spans="1:1">
      <c r="A16" s="38" t="s">
        <v>486</v>
      </c>
    </row>
    <row r="17" spans="1:1">
      <c r="A17" s="38" t="s">
        <v>487</v>
      </c>
    </row>
    <row r="18" spans="1:1">
      <c r="A18" s="38" t="s">
        <v>488</v>
      </c>
    </row>
    <row r="19" spans="1:1">
      <c r="A19" s="38" t="s">
        <v>489</v>
      </c>
    </row>
    <row r="20" spans="1:1">
      <c r="A20" s="38" t="s">
        <v>490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3F46B60E951C468E5314CC5CA33D05" ma:contentTypeVersion="0" ma:contentTypeDescription="Create a new document." ma:contentTypeScope="" ma:versionID="cee01fd73ba4334f0148398fa98d4128">
  <xsd:schema xmlns:xsd="http://www.w3.org/2001/XMLSchema" xmlns:xs="http://www.w3.org/2001/XMLSchema" xmlns:p="http://schemas.microsoft.com/office/2006/metadata/properties" xmlns:ns2="http://schemas.microsoft.com/sharepoint/v3/fields" targetNamespace="http://schemas.microsoft.com/office/2006/metadata/properties" ma:root="true" ma:fieldsID="44bc3ccea7c927039c22391ff1848ebd" ns2:_="">
    <xsd:import namespace="http://schemas.microsoft.com/sharepoint/v3/fields"/>
    <xsd:element name="properties">
      <xsd:complexType>
        <xsd:sequence>
          <xsd:element name="documentManagement">
            <xsd:complexType>
              <xsd:all>
                <xsd:element ref="ns2: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8" nillable="true" ma:displayName="Status" ma:default="Support/Reference Document" ma:format="Dropdown" ma:internalName="_Status">
      <xsd:simpleType>
        <xsd:restriction base="dms:Choice">
          <xsd:enumeration value="Support/Reference Document"/>
          <xsd:enumeration value="Product Created/Draft/For Coordination"/>
          <xsd:enumeration value="Product Released/For Signature"/>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Status xmlns="http://schemas.microsoft.com/sharepoint/v3/fields">Support/Reference Document</_Status>
  </documentManagement>
</p:properties>
</file>

<file path=customXml/itemProps1.xml><?xml version="1.0" encoding="utf-8"?>
<ds:datastoreItem xmlns:ds="http://schemas.openxmlformats.org/officeDocument/2006/customXml" ds:itemID="{DB36A76B-27AD-407F-BE20-BFE284BB6EEA}">
  <ds:schemaRefs>
    <ds:schemaRef ds:uri="http://schemas.microsoft.com/sharepoint/v3/contenttype/forms"/>
  </ds:schemaRefs>
</ds:datastoreItem>
</file>

<file path=customXml/itemProps2.xml><?xml version="1.0" encoding="utf-8"?>
<ds:datastoreItem xmlns:ds="http://schemas.openxmlformats.org/officeDocument/2006/customXml" ds:itemID="{16F546E9-0806-425D-AB4F-4F0F2AE7580B}"/>
</file>

<file path=customXml/itemProps3.xml><?xml version="1.0" encoding="utf-8"?>
<ds:datastoreItem xmlns:ds="http://schemas.openxmlformats.org/officeDocument/2006/customXml" ds:itemID="{E399713A-DEAD-4DF6-AA97-BEFA487AB233}">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 Web App</Application>
  <Manager/>
  <Company>NCIA</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Bidding Sheets</dc:title>
  <dc:subject/>
  <dc:creator>Bozoudis Michail</dc:creator>
  <cp:keywords/>
  <dc:description/>
  <cp:lastModifiedBy>Bozoudis Michail</cp:lastModifiedBy>
  <dcterms:created xsi:type="dcterms:W3CDTF">2017-07-10T07:03:59Z</dcterms:created>
  <dcterms:modified xsi:type="dcterms:W3CDTF">2022-09-19T12:34:35Z</dcterms:modified>
  <cp:category/>
  <cp:contentStatus>Product Created/Draft/For Coordination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0x0101008D3F46B60E951C468E5314CC5CA33D05</vt:lpwstr>
  </property>
</Properties>
</file>