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https://ttplus.nr.ncia/NCIA-0593/SharedDocuments/"/>
    </mc:Choice>
  </mc:AlternateContent>
  <bookViews>
    <workbookView xWindow="0" yWindow="1845" windowWidth="19200" windowHeight="5055" tabRatio="914"/>
  </bookViews>
  <sheets>
    <sheet name="Sch.A Offer Summary" sheetId="60" r:id="rId1"/>
    <sheet name="CLIN 1-GPL disc. price" sheetId="44" r:id="rId2"/>
    <sheet name="CLIN 2-Services" sheetId="56" r:id="rId3"/>
    <sheet name="CLIN 3-Tempesting" sheetId="58" r:id="rId4"/>
    <sheet name="CLIN O1.1-GPL disc. price" sheetId="61" r:id="rId5"/>
    <sheet name="CLIN O1.3-Services" sheetId="65" r:id="rId6"/>
    <sheet name="CLIN O2.1-GPL disc. price" sheetId="62" r:id="rId7"/>
    <sheet name="CLIN O2.2-Services" sheetId="66" r:id="rId8"/>
    <sheet name="currencies list" sheetId="59" state="hidden" r:id="rId9"/>
  </sheets>
  <definedNames>
    <definedName name="_xlcn.WorksheetConnection_Revisedbiddingsheets.xlsxCLIN1_Labour" hidden="1">CLIN1_Labour</definedName>
    <definedName name="_xlcn.WorksheetConnection_Revisedbiddingsheets.xlsxCLIN2_Labour" hidden="1">CLIN2_Labour</definedName>
    <definedName name="_xlcn.WorksheetConnection_Revisedbiddingsheets.xlsxCLIN2_Material" hidden="1">CLIN2_Material</definedName>
  </definedNames>
  <calcPr calcId="152510"/>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CLIN2_Material-632f30ca-dacc-4b1e-988b-06f9c1fe7f1c" name="CLIN2_Material" connection="WorksheetConnection_Revised bidding sheets.xlsx!CLIN2_Material"/>
          <x15:modelTable id="CLIN2_Labour-267814c9-317e-4def-8aae-e0fa56cfae07" name="CLIN2_Labour" connection="WorksheetConnection_Revised bidding sheets.xlsx!CLIN2_Labour"/>
          <x15:modelTable id="CLIN1_Labour-528beabe-87aa-4578-8e04-bea7ed9f598b" name="CLIN1_Labour" connection="WorksheetConnection_Revised bidding sheets.xlsx!CLIN1_Labour"/>
        </x15:modelTables>
        <x15:modelRelationships>
          <x15:modelRelationship fromTable="CLIN1_Labour" fromColumn="Labour Category" toTable="CLIN2_Labour" toColumn="Labour Category"/>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9" i="62" l="1"/>
  <c r="F28" i="62"/>
  <c r="F27" i="62"/>
  <c r="F26" i="62"/>
  <c r="F25" i="62"/>
  <c r="F24" i="62"/>
  <c r="F23" i="62"/>
  <c r="F22" i="62"/>
  <c r="F21" i="62"/>
  <c r="F20" i="62"/>
  <c r="F19" i="62"/>
  <c r="F18" i="62"/>
  <c r="F17" i="62"/>
  <c r="F16" i="62"/>
  <c r="F15" i="62"/>
  <c r="F14" i="62"/>
  <c r="F13" i="62"/>
  <c r="F12" i="62"/>
  <c r="F11" i="62"/>
  <c r="F10" i="62"/>
  <c r="F9" i="62"/>
  <c r="F8" i="62"/>
  <c r="F7" i="62"/>
  <c r="F6" i="62"/>
  <c r="F5" i="62"/>
  <c r="F4" i="62"/>
  <c r="F3" i="62"/>
  <c r="F7" i="61"/>
  <c r="F8" i="61"/>
  <c r="F9" i="61"/>
  <c r="F10" i="61"/>
  <c r="F11" i="61"/>
  <c r="F12" i="61"/>
  <c r="F13" i="61"/>
  <c r="F14" i="61"/>
  <c r="F15" i="61"/>
  <c r="F16" i="61"/>
  <c r="F17" i="61"/>
  <c r="F18" i="61"/>
  <c r="F19" i="61"/>
  <c r="F21" i="61"/>
  <c r="F22" i="61"/>
  <c r="F23" i="61"/>
  <c r="F24" i="61"/>
  <c r="F25" i="61"/>
  <c r="F26" i="61"/>
  <c r="F27" i="61"/>
  <c r="F29" i="61"/>
  <c r="F4" i="61"/>
  <c r="F28" i="61"/>
  <c r="F5" i="61"/>
  <c r="F20" i="61"/>
  <c r="F3" i="61"/>
  <c r="F6" i="61"/>
  <c r="F30" i="61"/>
  <c r="F30" i="62"/>
  <c r="D41" i="65"/>
  <c r="D35" i="65"/>
  <c r="D34" i="65"/>
  <c r="D33" i="65"/>
  <c r="D40" i="65"/>
  <c r="D36" i="65"/>
  <c r="D19" i="60"/>
  <c r="D34" i="66"/>
  <c r="D33" i="66"/>
  <c r="D41" i="66"/>
  <c r="D35" i="66"/>
  <c r="D40" i="66"/>
  <c r="D36" i="66"/>
  <c r="F25" i="44"/>
  <c r="F24" i="44"/>
  <c r="F23" i="44"/>
  <c r="F21" i="44"/>
  <c r="F20" i="44"/>
  <c r="F19" i="44"/>
  <c r="F17" i="44"/>
  <c r="F16" i="44"/>
  <c r="F15" i="44"/>
  <c r="F13" i="44"/>
  <c r="F12" i="44"/>
  <c r="F11" i="44"/>
  <c r="F9" i="44"/>
  <c r="F8" i="44"/>
  <c r="F7" i="44"/>
  <c r="F5" i="44"/>
  <c r="F4" i="44"/>
  <c r="F6" i="44"/>
  <c r="D20" i="60"/>
  <c r="D16" i="60"/>
  <c r="G30" i="66"/>
  <c r="G30" i="65"/>
  <c r="G34" i="66"/>
  <c r="D15" i="60"/>
  <c r="D9" i="60"/>
  <c r="G33" i="66"/>
  <c r="G35" i="66"/>
  <c r="G40" i="66"/>
  <c r="G36" i="66"/>
  <c r="G41" i="66"/>
  <c r="E41" i="58"/>
  <c r="D12" i="60"/>
  <c r="G37" i="66"/>
  <c r="D21" i="60"/>
  <c r="G42" i="66"/>
  <c r="D22" i="60"/>
  <c r="G40" i="65"/>
  <c r="G35" i="65"/>
  <c r="G34" i="65"/>
  <c r="G36" i="65"/>
  <c r="G41" i="65"/>
  <c r="G33" i="65"/>
  <c r="G30" i="56"/>
  <c r="G37" i="65"/>
  <c r="D17" i="60"/>
  <c r="G42" i="65"/>
  <c r="D18" i="60"/>
  <c r="D24" i="60"/>
  <c r="F10" i="44"/>
  <c r="F14" i="44"/>
  <c r="F18" i="44"/>
  <c r="F22" i="44"/>
  <c r="F26" i="44"/>
  <c r="F27" i="44"/>
  <c r="F28" i="44"/>
  <c r="F29" i="44"/>
  <c r="F3" i="44"/>
  <c r="F30" i="44"/>
  <c r="D8" i="60"/>
  <c r="D40" i="56"/>
  <c r="G40" i="56"/>
  <c r="D35" i="56"/>
  <c r="G35" i="56"/>
  <c r="D33" i="56"/>
  <c r="G33" i="56"/>
  <c r="D36" i="56"/>
  <c r="G36" i="56"/>
  <c r="D34" i="56"/>
  <c r="G34" i="56"/>
  <c r="D41" i="56"/>
  <c r="G41" i="56"/>
  <c r="G42" i="56"/>
  <c r="D11" i="60"/>
  <c r="G37" i="56"/>
  <c r="D10" i="60"/>
  <c r="D14" i="60"/>
  <c r="D6" i="60"/>
  <c r="D5" i="60"/>
</calcChain>
</file>

<file path=xl/connections.xml><?xml version="1.0" encoding="utf-8"?>
<connections xmlns="http://schemas.openxmlformats.org/spreadsheetml/2006/main">
  <connection id="1" keepAlive="1" name="ThisWorkbookDataModel" description="Data Model"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Revised bidding sheets.xlsx!CLIN1_Labour" type="102" refreshedVersion="5" minRefreshableVersion="5">
    <extLst>
      <ext xmlns:x15="http://schemas.microsoft.com/office/spreadsheetml/2010/11/main" uri="{DE250136-89BD-433C-8126-D09CA5730AF9}">
        <x15:connection id="CLIN1_Labour-528beabe-87aa-4578-8e04-bea7ed9f598b">
          <x15:rangePr sourceName="_xlcn.WorksheetConnection_Revisedbiddingsheets.xlsxCLIN1_Labour"/>
        </x15:connection>
      </ext>
    </extLst>
  </connection>
  <connection id="3" name="WorksheetConnection_Revised bidding sheets.xlsx!CLIN2_Labour" type="102" refreshedVersion="5" minRefreshableVersion="5">
    <extLst>
      <ext xmlns:x15="http://schemas.microsoft.com/office/spreadsheetml/2010/11/main" uri="{DE250136-89BD-433C-8126-D09CA5730AF9}">
        <x15:connection id="CLIN2_Labour-267814c9-317e-4def-8aae-e0fa56cfae07">
          <x15:rangePr sourceName="_xlcn.WorksheetConnection_Revisedbiddingsheets.xlsxCLIN2_Labour"/>
        </x15:connection>
      </ext>
    </extLst>
  </connection>
  <connection id="4" name="WorksheetConnection_Revised bidding sheets.xlsx!CLIN2_Material" type="102" refreshedVersion="5" minRefreshableVersion="5">
    <extLst>
      <ext xmlns:x15="http://schemas.microsoft.com/office/spreadsheetml/2010/11/main" uri="{DE250136-89BD-433C-8126-D09CA5730AF9}">
        <x15:connection id="CLIN2_Material-632f30ca-dacc-4b1e-988b-06f9c1fe7f1c" autoDelete="1">
          <x15:rangePr sourceName="_xlcn.WorksheetConnection_Revisedbiddingsheets.xlsxCLIN2_Material"/>
        </x15:connection>
      </ext>
    </extLst>
  </connection>
</connections>
</file>

<file path=xl/sharedStrings.xml><?xml version="1.0" encoding="utf-8"?>
<sst xmlns="http://schemas.openxmlformats.org/spreadsheetml/2006/main" count="617" uniqueCount="439">
  <si>
    <t>CO-115760-e-FIT Schedule A - Standard End-User Equipment</t>
  </si>
  <si>
    <t xml:space="preserve">CLIN Number </t>
  </si>
  <si>
    <t>CLIN DESCRIPTION</t>
  </si>
  <si>
    <t>Firm Fixed Price</t>
  </si>
  <si>
    <t xml:space="preserve">Declare Currency =&gt; </t>
  </si>
  <si>
    <t>Grand Total Firm Fixed Price - Base Contract</t>
  </si>
  <si>
    <t>Grand Total Firm Fixed Price - Base Contract + Evaluated Options</t>
  </si>
  <si>
    <t>CLIN 1</t>
  </si>
  <si>
    <t>CLIN 1 (BASE 3Y-Evaluated) - Global Price List (GPL) discounted price</t>
  </si>
  <si>
    <t>CLIN 2.1</t>
  </si>
  <si>
    <t>CLIN 2.1 (BASE 3Y-Evaluated) - Engineering Services</t>
  </si>
  <si>
    <t>CLIN 2.2</t>
  </si>
  <si>
    <t>CLIN 2.2 (BASE 3Y-Evaluated) - PHS&amp;T</t>
  </si>
  <si>
    <t>CLIN 2.3</t>
  </si>
  <si>
    <t>CLIN 2.3 (BASE 3Y-Evaluated) - Warranty extentions</t>
  </si>
  <si>
    <t>CLIN 3</t>
  </si>
  <si>
    <t>CLIN 3 (BASE 3Y-Evaluated) - Tempesting</t>
  </si>
  <si>
    <t>Total Firm Fixed Price Base Contract</t>
  </si>
  <si>
    <t>CLIN O1.1</t>
  </si>
  <si>
    <t>CLIN O1.1 (OPTION1 1Y-Evaluated) - Global Price List (GPL) discounted price</t>
  </si>
  <si>
    <t>CLIN O1.2.1</t>
  </si>
  <si>
    <t>CLIN O1.2.1 (OPTION1 1Y-Evaluated) - Engineering Services</t>
  </si>
  <si>
    <t>CLIN O1.2.2</t>
  </si>
  <si>
    <t>CLIN O1.2.2 (OPTION1 1Y-Evaluated) - PHS&amp;T</t>
  </si>
  <si>
    <t>CLIN O1.2.3</t>
  </si>
  <si>
    <t>CLIN O1.2.3 (OPTION1 1Y-Evaluated) - Warranty extentions</t>
  </si>
  <si>
    <t>CLIN O2.1</t>
  </si>
  <si>
    <t>CLIN O2.1 (OPTION2 1Y-Evaluated) - Global Price List (GPL) discounted price</t>
  </si>
  <si>
    <t>CLIN O2.2.1</t>
  </si>
  <si>
    <t>CLIN O2.2.1 (OPTION2 1Y-Evaluated) - Engineering Services</t>
  </si>
  <si>
    <t>CLIN O2.2.2</t>
  </si>
  <si>
    <t>CLIN O2.2.2 (OPTION2 1Y-Evaluated) - PHS&amp;T</t>
  </si>
  <si>
    <t>CLIN O2.2.3</t>
  </si>
  <si>
    <t>CLIN O2.2.3 (OPTION2 1Y-Evaluated) - Warranty extentions</t>
  </si>
  <si>
    <t>Total Firm Fixed Price Evaluated Options</t>
  </si>
  <si>
    <t>CLIN</t>
  </si>
  <si>
    <t>Description</t>
  </si>
  <si>
    <t>Notional amounts ordered at Global Price List (GPL) Prices in EUR
(for evaluation purposes only)</t>
  </si>
  <si>
    <t>Discount % from GPL</t>
  </si>
  <si>
    <t>Evaluated price</t>
  </si>
  <si>
    <t>Bidder's comments (optional)</t>
  </si>
  <si>
    <t>1.1</t>
  </si>
  <si>
    <t>Laptop/Notebook - Standardized - DELL</t>
  </si>
  <si>
    <t>1.2</t>
  </si>
  <si>
    <t>Laptop/Notebook - Standardized - HPE</t>
  </si>
  <si>
    <t>1.3</t>
  </si>
  <si>
    <t>Laptop/Notebook - Non-standardized - DELL</t>
  </si>
  <si>
    <t>1.4</t>
  </si>
  <si>
    <t>Laptop/Notebook - Non-standardized - HPE</t>
  </si>
  <si>
    <t>1.5</t>
  </si>
  <si>
    <t>Workstation - Standardized - DELL</t>
  </si>
  <si>
    <t>1.6</t>
  </si>
  <si>
    <t>Workstation - Standardized - HPE</t>
  </si>
  <si>
    <t>1.7</t>
  </si>
  <si>
    <t>Workstation Non-standardized - DELL</t>
  </si>
  <si>
    <t>1.8</t>
  </si>
  <si>
    <t>Workstation - Non-standardized - HPE</t>
  </si>
  <si>
    <t>1.9</t>
  </si>
  <si>
    <t>Desktop PC Standardized - DELL</t>
  </si>
  <si>
    <t>1.10</t>
  </si>
  <si>
    <t>Desktop PC - Standardized - HPE</t>
  </si>
  <si>
    <t>1.11</t>
  </si>
  <si>
    <t>Desktop PC Non-standardized - DELL</t>
  </si>
  <si>
    <t>1.12</t>
  </si>
  <si>
    <t>Desktop PC - Non-standardized - HPE</t>
  </si>
  <si>
    <t>1.13</t>
  </si>
  <si>
    <t>Hybrids/Convertibles/Tablets - Standardized - DELL</t>
  </si>
  <si>
    <t>1.14</t>
  </si>
  <si>
    <t>Hybrids/Convertibles/Tablets - Standardized - HPE</t>
  </si>
  <si>
    <t>1.15</t>
  </si>
  <si>
    <t>Hybrids/Convertibles/Tablets Non-standardized - DELL</t>
  </si>
  <si>
    <t>1.16</t>
  </si>
  <si>
    <t>Hybrids/Convertibles/Tablets - Non-standardized - HPE</t>
  </si>
  <si>
    <t>1.17</t>
  </si>
  <si>
    <t>Thin Client - Standardized - DELL</t>
  </si>
  <si>
    <t>1.18</t>
  </si>
  <si>
    <t>Thin Client - Standardized - HPE</t>
  </si>
  <si>
    <t>1.19</t>
  </si>
  <si>
    <t>Thin Client Non-standardized - DELL</t>
  </si>
  <si>
    <t>1.20</t>
  </si>
  <si>
    <t>Thin Client - Non-standardized - HPE</t>
  </si>
  <si>
    <t>1.21</t>
  </si>
  <si>
    <t>Monitors/Displays - Standardized - DELL</t>
  </si>
  <si>
    <t>1.22</t>
  </si>
  <si>
    <t>Monitors/Displays - Standardized - HPE</t>
  </si>
  <si>
    <t>1.23</t>
  </si>
  <si>
    <t>Monitors/Displays - Non-standardized - DELL</t>
  </si>
  <si>
    <t>1.24</t>
  </si>
  <si>
    <t>Monitors/Displays - Non-standardized - HPE</t>
  </si>
  <si>
    <t>1.25</t>
  </si>
  <si>
    <t>KVM Switches</t>
  </si>
  <si>
    <t>1.26</t>
  </si>
  <si>
    <r>
      <t xml:space="preserve">Peripherals &amp; Accessories
  </t>
    </r>
    <r>
      <rPr>
        <sz val="9"/>
        <rFont val="Calibri"/>
        <family val="2"/>
        <scheme val="minor"/>
      </rPr>
      <t>1.26.1 Keyboard
   1.26.2 Mouse
   1.26.3 Webcam
   1.26.4 Smartcard Reader
   1.26.5 Headset
   1.26.6 Polycom Adapter
   1.26.7 USB conference kit
   1.26.8 Docking Station
   1.26.9 Power supply filters (all standards)
   1.26.10 Protective Sleeve
   1.26.11 Anti-theft cable with Kensington socket
   1.26.12 Lock security cable (Noblelock technology)
   1.26.13 Fibre optic patch-cords
   1.26.14 Copper patch-cord
   1.26.15 HDMI 1.4 to HDMI 1.4 cable 2m
   1.26.16 Power Adapter
   1.26.17 USB-C to HDMI Cable
   1.26.18 USB-C to DisplayPort
   1.26.19 USB-C to Ethernet Adapter
   1.26.20 Dell Active Pen
   1.26.21 Extended socket
   1.26.22 Power Cord 230 V EU
   1.26.23 Removable Storage Media (External USB)
   1.26.24 External USB HDDs
   1.26.25 External USB Sim DVD Drive
   1.26.26 Label Printers
   1.26.27 Desk Mounted Dual Monitor Stand
   1.26.28 Media Converter
   1.26.29 Projectors
   1.26.30 Personal audio conference speaker   
   1.26.31 Screen Privacy Filter
   1.26.32 Desktop Speaker System
   1.26.33 Mobile Adapter</t>
    </r>
  </si>
  <si>
    <t>1.27</t>
  </si>
  <si>
    <t>Printers, Plotters, DVD Robot</t>
  </si>
  <si>
    <t>Total CLIN 1 - Global Price List (GPL) discounted price</t>
  </si>
  <si>
    <r>
      <rPr>
        <b/>
        <sz val="12"/>
        <color theme="1"/>
        <rFont val="Calibri"/>
        <family val="2"/>
        <scheme val="minor"/>
      </rPr>
      <t>INSTRUCTIONS TO BIDDERS</t>
    </r>
    <r>
      <rPr>
        <sz val="12"/>
        <color theme="1"/>
        <rFont val="Calibri"/>
        <family val="2"/>
        <scheme val="minor"/>
      </rPr>
      <t xml:space="preserve">
1.   Bidders are allowed to change only the yellow highlighted cells;
2.   All yellow highlighted cells must be filled in without omissions.</t>
    </r>
  </si>
  <si>
    <r>
      <rPr>
        <b/>
        <sz val="12"/>
        <color theme="1"/>
        <rFont val="Calibri"/>
        <family val="2"/>
        <scheme val="minor"/>
      </rPr>
      <t>Standardized equipment are considered the following items:</t>
    </r>
    <r>
      <rPr>
        <sz val="12"/>
        <color theme="1"/>
        <rFont val="Calibri"/>
        <family val="2"/>
        <scheme val="minor"/>
      </rPr>
      <t xml:space="preserve">
1.  Dell Latitude 7430  series or HPE equivalent  (COTS) and any further successor model thereto;
2.  Dell Latitude 7330 Rugged  series or HPE equivalent  (COTS, Tempest Level A, B &amp; C) and any further successor model thereto;
3.  Alienware X17 R1  series or HPE equivalent and any further successor model thereto;
4.  Dell Precision 3660 series or HPE equivalent (COTS, Tempest Level A, B &amp; C) and any further successor model thereto;
5.  Dell Precision 5820  series or HPE equivalent (COTS, Tempest Level A, B &amp; C) and any further successor model thereto;
6.  Dell Optiplex 5000 series (COTS, Tempest Level A, B &amp; C) or HPE equivalent, and any further successor model thereto;
7.  Latitude 7320  series or HPE equivalent and any further successor model thereto;
8.  Dell Latitude 7220 Rugged Extreme series or HPE equivalent and any further successor model thereto;
</t>
    </r>
    <r>
      <rPr>
        <sz val="12"/>
        <color rgb="FFFF0000"/>
        <rFont val="Calibri"/>
        <family val="2"/>
        <scheme val="minor"/>
      </rPr>
      <t>9.  Dell Wyse 5070  series or HPE equivalent (COTS, Tempest Level A, B &amp; C) and any further successor model thereto (EOL to confirm successor model)</t>
    </r>
    <r>
      <rPr>
        <sz val="12"/>
        <color theme="1"/>
        <rFont val="Calibri"/>
        <family val="2"/>
        <scheme val="minor"/>
      </rPr>
      <t xml:space="preserve">
10.  24" monitors  (COTS, Tempest Level A, B &amp; C).</t>
    </r>
  </si>
  <si>
    <r>
      <rPr>
        <b/>
        <sz val="12"/>
        <color theme="1"/>
        <rFont val="Calibri"/>
        <family val="2"/>
        <scheme val="minor"/>
      </rPr>
      <t>Non-standardized equipment are considered the following items:</t>
    </r>
    <r>
      <rPr>
        <sz val="12"/>
        <color theme="1"/>
        <rFont val="Calibri"/>
        <family val="2"/>
        <scheme val="minor"/>
      </rPr>
      <t xml:space="preserve">
1.  Items at a higher class than the standardized equipment as defined in this schedule. Lower class equipment than the standardized equipment does not meet minimum technical and security requirements therefore are not within the scope of the contract;
2.  Highty specialized equipment;
3.  Standardized equipment  as defined in this schedule with alternate configuration or minor modification.
</t>
    </r>
    <r>
      <rPr>
        <b/>
        <u/>
        <sz val="12"/>
        <color theme="1"/>
        <rFont val="Calibri"/>
        <family val="2"/>
        <scheme val="minor"/>
      </rPr>
      <t>NOTE</t>
    </r>
    <r>
      <rPr>
        <b/>
        <sz val="12"/>
        <color theme="1"/>
        <rFont val="Calibri"/>
        <family val="2"/>
        <scheme val="minor"/>
      </rPr>
      <t xml:space="preserve">: </t>
    </r>
    <r>
      <rPr>
        <sz val="12"/>
        <color theme="1"/>
        <rFont val="Calibri"/>
        <family val="2"/>
        <scheme val="minor"/>
      </rPr>
      <t>Non-standardized equipment will be required only as COTS, without Tempesting modification.</t>
    </r>
  </si>
  <si>
    <t>2</t>
  </si>
  <si>
    <t>Services</t>
  </si>
  <si>
    <t>2.1</t>
  </si>
  <si>
    <t>Engineering Services*</t>
  </si>
  <si>
    <t>Notional quantity of days (for evaluation purposes only)</t>
  </si>
  <si>
    <t>Currency (select from the drop-down list)</t>
  </si>
  <si>
    <t>Fully Burdened Daily Rate*</t>
  </si>
  <si>
    <t>2.1.1</t>
  </si>
  <si>
    <t>Senior Engineer</t>
  </si>
  <si>
    <t>2.1.2</t>
  </si>
  <si>
    <t>Intermediate Engineer</t>
  </si>
  <si>
    <t>2.1.3</t>
  </si>
  <si>
    <t>Junior Engineer</t>
  </si>
  <si>
    <t>2.1.4</t>
  </si>
  <si>
    <t>Senior System Engineer</t>
  </si>
  <si>
    <t>2.1.5</t>
  </si>
  <si>
    <t>Intermediate System Engineer</t>
  </si>
  <si>
    <t>2.1.6</t>
  </si>
  <si>
    <t>Junior System Engineer</t>
  </si>
  <si>
    <t>2.1.7</t>
  </si>
  <si>
    <t>Senior Communication Engineer</t>
  </si>
  <si>
    <t>2.1.8</t>
  </si>
  <si>
    <t>Intermediate Communication Engineer</t>
  </si>
  <si>
    <t>2.1.9</t>
  </si>
  <si>
    <t>Junior Communication Engineer</t>
  </si>
  <si>
    <t>2.1.10</t>
  </si>
  <si>
    <t>Senior Network Engineer</t>
  </si>
  <si>
    <t>2.1.11</t>
  </si>
  <si>
    <t>Intermediate Network Engineer</t>
  </si>
  <si>
    <t>2.1.12</t>
  </si>
  <si>
    <t>Junior Network Engineer</t>
  </si>
  <si>
    <t>2.1.13</t>
  </si>
  <si>
    <t>System Integration Analyst</t>
  </si>
  <si>
    <t>2.1.14</t>
  </si>
  <si>
    <t>Senior Software Programmer</t>
  </si>
  <si>
    <t>2.1.15</t>
  </si>
  <si>
    <t>Intermediate Software Programmer</t>
  </si>
  <si>
    <t>2.1.16</t>
  </si>
  <si>
    <t>Junior Software Programmer</t>
  </si>
  <si>
    <t>2.1.17</t>
  </si>
  <si>
    <t>System Support Engineer</t>
  </si>
  <si>
    <t>2.1.18</t>
  </si>
  <si>
    <t>Senior Test Engineer</t>
  </si>
  <si>
    <t>2.1.19</t>
  </si>
  <si>
    <t>Intermediate Test Engineer</t>
  </si>
  <si>
    <t>2.1.20</t>
  </si>
  <si>
    <t>Junior Test Engineer</t>
  </si>
  <si>
    <t>2.1.21</t>
  </si>
  <si>
    <t>Information Systems Security Engineer</t>
  </si>
  <si>
    <t>2.1.22</t>
  </si>
  <si>
    <t>Information Systems Security Specialist</t>
  </si>
  <si>
    <t>2.1.23</t>
  </si>
  <si>
    <t>Field Engineer</t>
  </si>
  <si>
    <t>2.1.24</t>
  </si>
  <si>
    <t>Senior Technician</t>
  </si>
  <si>
    <t>2.1.25</t>
  </si>
  <si>
    <t>Intermediate Technician</t>
  </si>
  <si>
    <t>2.1.26</t>
  </si>
  <si>
    <t>Junior Technician</t>
  </si>
  <si>
    <t>Sub-total CLIN 2.1 - Engineering Services</t>
  </si>
  <si>
    <t>2.2</t>
  </si>
  <si>
    <t>PHS&amp;T - Packaging, Handling, Shipping, and Transportation to NATO/ Customer Sites**</t>
  </si>
  <si>
    <t>Notional value of Task Orders in EUR (for evaluation purposes only)</t>
  </si>
  <si>
    <t>Shipment lead times (in weeks) to be added to the Producer LT</t>
  </si>
  <si>
    <t>PHS&amp;T price as fixed percentage % of TO value</t>
  </si>
  <si>
    <t>Evaluated PHS&amp;T price in EUR</t>
  </si>
  <si>
    <t>2.2.1</t>
  </si>
  <si>
    <t>North America</t>
  </si>
  <si>
    <t>2.2.2</t>
  </si>
  <si>
    <t>United Kingdom</t>
  </si>
  <si>
    <t>2.2.3</t>
  </si>
  <si>
    <r>
      <t>T</t>
    </r>
    <r>
      <rPr>
        <sz val="12"/>
        <rFont val="Calibri"/>
        <family val="2"/>
      </rPr>
      <t>ϋ</t>
    </r>
    <r>
      <rPr>
        <sz val="12"/>
        <rFont val="Calibri"/>
        <family val="2"/>
        <scheme val="minor"/>
      </rPr>
      <t>rkiye</t>
    </r>
  </si>
  <si>
    <t>2.2.4</t>
  </si>
  <si>
    <t>Europe</t>
  </si>
  <si>
    <t>Sub-total CLIN 2.2 - PHS&amp;T</t>
  </si>
  <si>
    <t>2.3</t>
  </si>
  <si>
    <t>Warranty Extensions***</t>
  </si>
  <si>
    <t>Notional value (= 20% of the total discounted value) for warranty extentions (for evaluation purposes only)</t>
  </si>
  <si>
    <t>Fixed percentage % to be applied on notional discounted value</t>
  </si>
  <si>
    <t>Evaluated warranty extention price in EUR</t>
  </si>
  <si>
    <t>2.3.1</t>
  </si>
  <si>
    <t>Warranty Extension from 1 year to 3 years</t>
  </si>
  <si>
    <t>2.3.2</t>
  </si>
  <si>
    <t>Warranty Extension from 1 year to 5 years</t>
  </si>
  <si>
    <t>Sub-total CLIN 2.3 - Warranty Extentions</t>
  </si>
  <si>
    <t>INSTRUCTIONS TO BIDDERS</t>
  </si>
  <si>
    <t>1.   Bidders are allowed to change only the yellow highlighted cells;
2.   All yellow highlighted cells must be filled in without omissions;
3.   Currency for CLIN 2.1 must be clearly indicated in cell F4.</t>
  </si>
  <si>
    <t>*</t>
  </si>
  <si>
    <t xml:space="preserve">Optional installation services will be added to the TO only if requested. The price in CLIN 2.1 shall include all installation activities including travel, material, per diem and other costs. Estimated allocation of requirements for engineering services: 5% North America - 10% United Kingdom - 1% Tϋrkiye - 84% Europe </t>
  </si>
  <si>
    <t>**</t>
  </si>
  <si>
    <t>The PHS&amp;T price shall be calculated based on the percentage provided by the Bidder and the price of the task orders, and can vary by region. The TO deliveries are assumed to include 5% warranty.</t>
  </si>
  <si>
    <t>***</t>
  </si>
  <si>
    <r>
      <t xml:space="preserve">The discounted unit price of each product shall include the standard warranty applicable for that product. This standard warranty shall be one year for all products, except for those products that are specified as 3-year or 5-year warranty in their respective schedule speciffication. For those products with 3-years or 5-years warranty, the discounted unit price shall include the specified warranty. 
Warranty extension price shall be calculated based on the percantage provided in CLIN 2.3 and the discounted unit price for the specific item. When this CLIN is added in a TO, the CLIN for the specific item should be mentioned in parentheses. 
</t>
    </r>
    <r>
      <rPr>
        <b/>
        <sz val="12"/>
        <rFont val="Calibri"/>
        <family val="2"/>
        <scheme val="minor"/>
      </rPr>
      <t>This warranty extension CLIN will only be applicable for items with one year warranty.</t>
    </r>
    <r>
      <rPr>
        <sz val="12"/>
        <rFont val="Calibri"/>
        <family val="2"/>
        <scheme val="minor"/>
      </rPr>
      <t xml:space="preserve"> Items that are specified as 3-years or 5-years warranty in their respective schedules will not have a warranty extension CLIN. </t>
    </r>
  </si>
  <si>
    <t>****</t>
  </si>
  <si>
    <t>Each Unit Price shall have the following factored in: (a) G&amp;A, (b) Administrative Cost, and (c) Profit</t>
  </si>
  <si>
    <t xml:space="preserve">CLIN ITEM - For ordering </t>
  </si>
  <si>
    <t>Unit price for Initial TEMPEST certification</t>
  </si>
  <si>
    <t>Initial TEMPEST certification process duration - weeks</t>
  </si>
  <si>
    <t>Leadtime for Serial Production - weeks</t>
  </si>
  <si>
    <t>Max Volume Serial Production per week (quantity)</t>
  </si>
  <si>
    <t>3.1</t>
  </si>
  <si>
    <t>Tower Workstation - Level C</t>
  </si>
  <si>
    <t>3.2</t>
  </si>
  <si>
    <t>Tower Workstation - Level B</t>
  </si>
  <si>
    <t>3.3</t>
  </si>
  <si>
    <t>Tower Workstation - Level A</t>
  </si>
  <si>
    <t>3.4</t>
  </si>
  <si>
    <t>Desktop PC - Level C</t>
  </si>
  <si>
    <t>3.5</t>
  </si>
  <si>
    <t>Desktop PC  - Level B</t>
  </si>
  <si>
    <t>3.6</t>
  </si>
  <si>
    <t>Desktop PC  - Level A</t>
  </si>
  <si>
    <t>3.7</t>
  </si>
  <si>
    <t>Thin Client - Level C</t>
  </si>
  <si>
    <t>3.8</t>
  </si>
  <si>
    <t>Thin Client - Level B</t>
  </si>
  <si>
    <t>3.9</t>
  </si>
  <si>
    <t>Thin Client - Level A</t>
  </si>
  <si>
    <t>3.10</t>
  </si>
  <si>
    <t>Touch Screen Desktop Monitor - Level C</t>
  </si>
  <si>
    <t>3.11</t>
  </si>
  <si>
    <t>Desktop Monitor - Level C</t>
  </si>
  <si>
    <t>3.12</t>
  </si>
  <si>
    <t>Desktop Monitor - Level B</t>
  </si>
  <si>
    <t>3.13</t>
  </si>
  <si>
    <t>Desktop Monitor - Level A</t>
  </si>
  <si>
    <t>3.14</t>
  </si>
  <si>
    <t>KVM - Level C</t>
  </si>
  <si>
    <t>3.15</t>
  </si>
  <si>
    <t>Dual Monitor KVM Switch - Level C</t>
  </si>
  <si>
    <t>3.16</t>
  </si>
  <si>
    <t>KVM 4 Port - Level C</t>
  </si>
  <si>
    <t>3.17</t>
  </si>
  <si>
    <t>KVM - Level B</t>
  </si>
  <si>
    <t>3.18</t>
  </si>
  <si>
    <t>Dual Monitor KVM Switch - Level B</t>
  </si>
  <si>
    <t>3.19</t>
  </si>
  <si>
    <t>KVM 4 Port - Level B</t>
  </si>
  <si>
    <t>3.20</t>
  </si>
  <si>
    <t>Keyboard - Level C</t>
  </si>
  <si>
    <t>3.21</t>
  </si>
  <si>
    <t>Keyboard - Level B</t>
  </si>
  <si>
    <t>3.22</t>
  </si>
  <si>
    <t>Keyboard - Level A</t>
  </si>
  <si>
    <t>3.23</t>
  </si>
  <si>
    <t>Mouse - Level C</t>
  </si>
  <si>
    <t>3.24</t>
  </si>
  <si>
    <t>Mouse - Level B</t>
  </si>
  <si>
    <t>3.25</t>
  </si>
  <si>
    <t>Mouse - Level A</t>
  </si>
  <si>
    <t>3.26</t>
  </si>
  <si>
    <t>Webcam - Level C</t>
  </si>
  <si>
    <t>3.27</t>
  </si>
  <si>
    <t>Webcam - Level B</t>
  </si>
  <si>
    <t>3.28</t>
  </si>
  <si>
    <t>Webcam - Level A</t>
  </si>
  <si>
    <t>3.29</t>
  </si>
  <si>
    <t>Smartcard Reader - Level C</t>
  </si>
  <si>
    <t>3.30</t>
  </si>
  <si>
    <t>Smartcard Reader - Level B</t>
  </si>
  <si>
    <t>3.31</t>
  </si>
  <si>
    <t>Smartcard Reader - Level A</t>
  </si>
  <si>
    <t>3.32</t>
  </si>
  <si>
    <t>Headset - Level C</t>
  </si>
  <si>
    <t>3.33</t>
  </si>
  <si>
    <t>Headset - Level B</t>
  </si>
  <si>
    <t>3.34</t>
  </si>
  <si>
    <t>Headset - Level A</t>
  </si>
  <si>
    <t>3.35</t>
  </si>
  <si>
    <t>Docking Station - Level C</t>
  </si>
  <si>
    <t>3.36</t>
  </si>
  <si>
    <t>Docking Station - Level B</t>
  </si>
  <si>
    <t>3.37</t>
  </si>
  <si>
    <t>Docking Station - Level A</t>
  </si>
  <si>
    <t>3.38</t>
  </si>
  <si>
    <t xml:space="preserve">Desktop Speaker System - Level C </t>
  </si>
  <si>
    <t>Total CLIN 4 - Tempesting</t>
  </si>
  <si>
    <r>
      <rPr>
        <b/>
        <sz val="12"/>
        <color theme="1"/>
        <rFont val="Calibri"/>
        <family val="2"/>
        <scheme val="minor"/>
      </rPr>
      <t>INSTRUCTIONS TO BIDDERS</t>
    </r>
    <r>
      <rPr>
        <sz val="12"/>
        <color theme="1"/>
        <rFont val="Calibri"/>
        <family val="2"/>
        <scheme val="minor"/>
      </rPr>
      <t xml:space="preserve">
1.   Bidders are allowed to change only the yellow highlighted cells;
2.   All yellow highlighted cells must be filled in without omissions;
3.   Currency for CLIN 3 must be clearly indicated in cell D3.</t>
    </r>
  </si>
  <si>
    <t>O1.1.1</t>
  </si>
  <si>
    <t>O1.1.2</t>
  </si>
  <si>
    <t>O1.1.3</t>
  </si>
  <si>
    <t>O1.1.4</t>
  </si>
  <si>
    <t>O1.1.5</t>
  </si>
  <si>
    <t>O1.1.6</t>
  </si>
  <si>
    <t>O1.1.7</t>
  </si>
  <si>
    <t>O1.1.8</t>
  </si>
  <si>
    <t>O1.1.9</t>
  </si>
  <si>
    <t>O1.1.10</t>
  </si>
  <si>
    <t>O1.1.11</t>
  </si>
  <si>
    <t>O1.1.12</t>
  </si>
  <si>
    <t>O1.1.13</t>
  </si>
  <si>
    <t>O1.1.14</t>
  </si>
  <si>
    <t>O1.1.15</t>
  </si>
  <si>
    <t>O1.1.16</t>
  </si>
  <si>
    <t>O1.1.17</t>
  </si>
  <si>
    <t>O1.1.18</t>
  </si>
  <si>
    <t>O1.1.19</t>
  </si>
  <si>
    <t>O1.1.20</t>
  </si>
  <si>
    <t>O1.1.21</t>
  </si>
  <si>
    <t>O1.1.22</t>
  </si>
  <si>
    <t>O1.1.23</t>
  </si>
  <si>
    <t>O1.1.24</t>
  </si>
  <si>
    <t>O1.1.25</t>
  </si>
  <si>
    <t>O1.1.26</t>
  </si>
  <si>
    <r>
      <t xml:space="preserve">Peripherals &amp; Accessories
  </t>
    </r>
    <r>
      <rPr>
        <sz val="9"/>
        <rFont val="Calibri"/>
        <family val="2"/>
        <scheme val="minor"/>
      </rPr>
      <t>O1.1.26.1 Keyboard
   O1.1.26.2 Mouse
   O1.1.26.3 Webcam
   O1.1.26.4 Smartcard Reader
   O1.1.26.5 Headset
   O1.1.26.6 Polycom Adapter
   O1.1.26.7 USB conference kit
   O1.1.26.8 Docking Station
   O1.1.26.9 Power supply filters (all standards)
   O1.1.26.10 Protective Sleeve
   O1.1.26.11 Anti-theft cable with Kensington socket
   O1.1.26.12 Lock security cable (Noblelock technology)
   O1.1.26.13 Fibre optic patch-cords
   O1.1.26.14 Copper patch-cord
   O1.1.26.15 HDMI 1.4 to HDMI 1.4 cable 2m
   O1.1.26.16 Power Adapter
   O1.1.26.17 USB-C to HDMI Cable
   O1.1.26.18 USB-C to DisplayPort
   O1.1.26.19 USB-C to Ethernet Adapter
   O1.1.26.20 Dell Active Pen
   O1.1.26.21 Extended socket
   O1.1.26.22 Power Cord 230 V EU
   O1.1.26.23 Removable Storage Media (External USB)
   O1.1.26.24 External USB HDDs
   O1.1.26.25 External USB Sim DVD Drive
   O1.1.26.26 Label Printers
   O1.1.26.27 Desk Mounted Dual Monitor Stand
   O1.1.26.28 Media Converter
   O1.1.26.29 Projectors
   O1.1.26.30 Personal audio conference speaker   
   O1.1.26.31 Screen Privacy Filter
   O1.1.26.32 Desktop Speaker System
   O1.1.26.33 Mobile Adapter</t>
    </r>
  </si>
  <si>
    <t>O1.1.27</t>
  </si>
  <si>
    <t>Total CLIN O1.1 - Global Price List (GPL) discounted price</t>
  </si>
  <si>
    <t>O1.2</t>
  </si>
  <si>
    <t>O1.2.1</t>
  </si>
  <si>
    <t>O1.2.1.1</t>
  </si>
  <si>
    <t>O1.2.1.2</t>
  </si>
  <si>
    <t>O1.2.1.3</t>
  </si>
  <si>
    <t>O1.2.1.4</t>
  </si>
  <si>
    <t>O1.2.1.5</t>
  </si>
  <si>
    <t>O1.2.1.6</t>
  </si>
  <si>
    <t>O1.2.1.7</t>
  </si>
  <si>
    <t>O1.2.1.8</t>
  </si>
  <si>
    <t>O1.2.1.9</t>
  </si>
  <si>
    <t>O1.2.1.10</t>
  </si>
  <si>
    <t>O1.2.1.11</t>
  </si>
  <si>
    <t>O1.2.1.12</t>
  </si>
  <si>
    <t>O1.2.1.13</t>
  </si>
  <si>
    <t>O1.2.1.14</t>
  </si>
  <si>
    <t>O1.2.1.15</t>
  </si>
  <si>
    <t>O1.2.1.16</t>
  </si>
  <si>
    <t>O1.2.1.17</t>
  </si>
  <si>
    <t>O1.2.1.18</t>
  </si>
  <si>
    <t>O1.2.1.19</t>
  </si>
  <si>
    <t>O1.2.1.20</t>
  </si>
  <si>
    <t>O1.2.1.21</t>
  </si>
  <si>
    <t>O1.2.1.22</t>
  </si>
  <si>
    <t>O1.2.1.23</t>
  </si>
  <si>
    <t>O1.2.1.24</t>
  </si>
  <si>
    <t>O1.2.1.25</t>
  </si>
  <si>
    <t>O1.2.1.26</t>
  </si>
  <si>
    <t>Sub-total CLIN O1.2.1 - Engineering Services</t>
  </si>
  <si>
    <t>O1.2.2</t>
  </si>
  <si>
    <t>O1.2.2.1</t>
  </si>
  <si>
    <t>O1.2.2.2</t>
  </si>
  <si>
    <t>O1.2.2.3</t>
  </si>
  <si>
    <t>O1.2.2.4</t>
  </si>
  <si>
    <t>Sub-total CLIN O1.2.2 - PHS&amp;T</t>
  </si>
  <si>
    <t>O1.2.3</t>
  </si>
  <si>
    <t>O1.2.3.1</t>
  </si>
  <si>
    <t>O1.2.3.2</t>
  </si>
  <si>
    <t>Sub-total CLIN O1.2.3 - Warranty Extentions</t>
  </si>
  <si>
    <t>1.   Bidders are allowed to change only the yellow highlighted cells;
2.   All yellow highlighted cells must be filled in without omissions;
3.   Currency for CLIN O1.2.1 must be clearly indicated in cell F4.</t>
  </si>
  <si>
    <t xml:space="preserve">Optional installation services will be added to the TO only if requested. The price in CLIN O1.2.1 shall include all installation activities including travel, material, per diem and other costs. Estimated allocation of requirements for engineering services: 5% North America - 10% United Kingdom - 1% Tϋrkiye - 84% Europe </t>
  </si>
  <si>
    <r>
      <t xml:space="preserve">The discounted unit price of each product shall include the standard warranty applicable for that product. This standard warranty shall be one year for all products, except for those products that are specified as 3-year or 5-year warranty in their respective schedule speciffication. For those products with 3-years or 5-years warranty, the discounted unit price shall include the specified warranty. 
Warranty extension price shall be calculated based on the percantage provided in CLIN O1.2.3 and the discounted unit price for the specific item. When this CLIN is added in a TO, the CLIN for the specific item should be mentioned in parentheses. 
</t>
    </r>
    <r>
      <rPr>
        <b/>
        <sz val="12"/>
        <rFont val="Calibri"/>
        <family val="2"/>
        <scheme val="minor"/>
      </rPr>
      <t>This warranty extension CLIN will only be applicable for items with one year warranty.</t>
    </r>
    <r>
      <rPr>
        <sz val="12"/>
        <rFont val="Calibri"/>
        <family val="2"/>
        <scheme val="minor"/>
      </rPr>
      <t xml:space="preserve"> Items that are specified as 3-years or 5-years warranty in their respective schedules will not have a warranty extension CLIN. </t>
    </r>
  </si>
  <si>
    <t>O2.1.1</t>
  </si>
  <si>
    <t>O2.1.2</t>
  </si>
  <si>
    <t>O2.1.3</t>
  </si>
  <si>
    <t>O2.1.4</t>
  </si>
  <si>
    <t>O2.1.5</t>
  </si>
  <si>
    <t>O2.1.6</t>
  </si>
  <si>
    <t>O2.1.7</t>
  </si>
  <si>
    <t>O2.1.8</t>
  </si>
  <si>
    <t>O2.1.9</t>
  </si>
  <si>
    <t>O2.1.10</t>
  </si>
  <si>
    <t>O2.1.11</t>
  </si>
  <si>
    <t>O2.1.12</t>
  </si>
  <si>
    <t>O2.1.13</t>
  </si>
  <si>
    <t>O2.1.14</t>
  </si>
  <si>
    <t>O2.1.15</t>
  </si>
  <si>
    <t>O2.1.16</t>
  </si>
  <si>
    <t>O2.1.17</t>
  </si>
  <si>
    <t>O2.1.18</t>
  </si>
  <si>
    <t>O2.1.19</t>
  </si>
  <si>
    <t>O2.1.20</t>
  </si>
  <si>
    <t>O2.1.21</t>
  </si>
  <si>
    <t>O2.1.22</t>
  </si>
  <si>
    <t>O2.1.23</t>
  </si>
  <si>
    <t>O2.1.24</t>
  </si>
  <si>
    <t>O2.1.25</t>
  </si>
  <si>
    <t>O2.1.26</t>
  </si>
  <si>
    <r>
      <t xml:space="preserve">Peripherals &amp; Accessories
  </t>
    </r>
    <r>
      <rPr>
        <sz val="9"/>
        <rFont val="Calibri"/>
        <family val="2"/>
        <scheme val="minor"/>
      </rPr>
      <t>O2.1.26.1 Keyboard
   O2.1.26.2 Mouse
   O2.1.26.3 Webcam
   O2.1.26.4 Smartcard Reader
   O2.1.26.5 Headset
   O2.1.26.6 Polycom Adapter
   O2.1.26.7 USB conference kit
   O2.1.26.8 Docking Station
   O2.1.26.9 Power supply filters (all standards)
   O2.1.26.10 Protective Sleeve
   O2.1.26.11 Anti-theft cable with Kensington socket
   O2.1.26.12 Lock security cable (Noblelock technology)
   O2.1.26.13 Fibre optic patch-cords
   O2.1.26.14 Copper patch-cord
   O2.1.26.15 HDMI 1.4 to HDMI 1.4 cable 2m
   O2.1.26.16 Power Adapter
   O2.1.26.17 USB-C to HDMI Cable
   O2.1.26.18 USB-C to DisplayPort
   O2.1.26.19 USB-C to Ethernet Adapter
   O2.1.26.20 Dell Active Pen
   O2.1.26.21 Extended socket
   O2.1.26.22 Power Cord 230 V EU
   O2.1.26.23 Removable Storage Media (External USB)
   O2.1.26.24 External USB HDDs
   O2.1.26.25 External USB Sim DVD Drive
   O2.1.26.26 Label Printers
   O2.1.26.27 Desk Mounted Dual Monitor Stand
   O2.1.26.28 Media Converter
   O2.1.26.29 Projectors
   O2.1.26.30 Personal audio conference speaker   
   O2.1.26.31 Screen Privacy Filter
   O2.1.26.32 Desktop Speaker System
   O2.1.26.33 Mobile Adapter</t>
    </r>
  </si>
  <si>
    <t>O2.1.27</t>
  </si>
  <si>
    <t>Total CLIN O2.1 - Global Price List (GPL) discounted price</t>
  </si>
  <si>
    <t>O2.2</t>
  </si>
  <si>
    <t>O2.2.1</t>
  </si>
  <si>
    <t>O2.2.1.1</t>
  </si>
  <si>
    <t>O2.2.1.2</t>
  </si>
  <si>
    <t>O2.2.1.3</t>
  </si>
  <si>
    <t>O2.2.1.4</t>
  </si>
  <si>
    <t>O2.2.1.5</t>
  </si>
  <si>
    <t>O2.2.1.6</t>
  </si>
  <si>
    <t>O2.2.1.7</t>
  </si>
  <si>
    <t>O2.2.1.8</t>
  </si>
  <si>
    <t>O2.2.1.9</t>
  </si>
  <si>
    <t>O2.2.1.10</t>
  </si>
  <si>
    <t>O2.2.1.11</t>
  </si>
  <si>
    <t>O2.2.1.12</t>
  </si>
  <si>
    <t>O2.2.1.13</t>
  </si>
  <si>
    <t>O2.2.1.14</t>
  </si>
  <si>
    <t>O2.2.1.15</t>
  </si>
  <si>
    <t>O2.2.1.16</t>
  </si>
  <si>
    <t>O2.2.1.17</t>
  </si>
  <si>
    <t>O2.2.1.18</t>
  </si>
  <si>
    <t>O2.2.1.19</t>
  </si>
  <si>
    <t>O2.2.1.20</t>
  </si>
  <si>
    <t>O2.2.1.21</t>
  </si>
  <si>
    <t>O2.2.1.22</t>
  </si>
  <si>
    <t>O2.2.1.23</t>
  </si>
  <si>
    <t>O2.2.1.24</t>
  </si>
  <si>
    <t>O2.2.1.25</t>
  </si>
  <si>
    <t>O2.2.1.26</t>
  </si>
  <si>
    <t>Sub-total CLIN O2.2.1 - Engineering Services</t>
  </si>
  <si>
    <t>O2.2.2</t>
  </si>
  <si>
    <t>O2.2.2.1</t>
  </si>
  <si>
    <t>O2.2.2.2</t>
  </si>
  <si>
    <t>O2.2.2.3</t>
  </si>
  <si>
    <t>O2.2.2.4</t>
  </si>
  <si>
    <t>Sub-total CLIN O2.2.2 - PHS&amp;T</t>
  </si>
  <si>
    <t>O2.2.3</t>
  </si>
  <si>
    <t>O2.2.3.1</t>
  </si>
  <si>
    <t>O2.2.3.2</t>
  </si>
  <si>
    <t>Sub-total CLIN O2.2.3 - Warranty Extentions</t>
  </si>
  <si>
    <t>1.   Bidders are allowed to change only the yellow highlighted cells;
2.   All yellow highlighted cells must be filled in without omissions;
3.   Currency for CLIN O2.2.1 must be clearly indicated in cell F4.</t>
  </si>
  <si>
    <t xml:space="preserve">Optional installation services will be added to the TO only if requested. The price in CLIN O2.2.1 shall include all installation activities including travel, material, per diem and other costs. Estimated allocation of requirements for engineering services: 5% North America - 10% United Kingdom - 1% Tϋrkiye - 84% Europe </t>
  </si>
  <si>
    <r>
      <t xml:space="preserve">The discounted unit price of each product shall include the standard warranty applicable for that product. This standard warranty shall be one year for all products, except for those products that are specified as 3-year or 5-year warranty in their respective schedule speciffication. For those products with 3-years or 5-years warranty, the discounted unit price shall include the specified warranty. 
Warranty extension price shall be calculated based on the percantage provided in CLIN O2.2.3 and the discounted unit price for the specific item. When this CLIN is added in a TO, the CLIN for the specific item should be mentioned in parentheses. 
</t>
    </r>
    <r>
      <rPr>
        <b/>
        <sz val="12"/>
        <rFont val="Calibri"/>
        <family val="2"/>
        <scheme val="minor"/>
      </rPr>
      <t>This warranty extension CLIN will only be applicable for items with one year warranty.</t>
    </r>
    <r>
      <rPr>
        <sz val="12"/>
        <rFont val="Calibri"/>
        <family val="2"/>
        <scheme val="minor"/>
      </rPr>
      <t xml:space="preserve"> Items that are specified as 3-years or 5-years warranty in their respective schedules will not have a warranty extension CLIN. </t>
    </r>
  </si>
  <si>
    <t>NATO Member States Currencies</t>
  </si>
  <si>
    <t>Euro (EUR)</t>
  </si>
  <si>
    <t>Albanian Lek (ALL)</t>
  </si>
  <si>
    <t>Bulgarian Lev (BGN)</t>
  </si>
  <si>
    <t>Canadian Dollar (CAD)</t>
  </si>
  <si>
    <t>Croatian Kuna (HRK)</t>
  </si>
  <si>
    <t>Czech Koruna (CZK)</t>
  </si>
  <si>
    <t>Danish Krone (DKK)</t>
  </si>
  <si>
    <t>Estonian Kroon (EEK)</t>
  </si>
  <si>
    <t>Hungarian Forint (HUF)</t>
  </si>
  <si>
    <t>Icelandic Króna (ISK)</t>
  </si>
  <si>
    <t>Lithuanian Litas (LTL)</t>
  </si>
  <si>
    <t>North Macedonia Denar (MKD)</t>
  </si>
  <si>
    <t>Norwegian Krone (NOK)</t>
  </si>
  <si>
    <t>Polish Złoty (PLN)</t>
  </si>
  <si>
    <t>Romanian Leu (RON)</t>
  </si>
  <si>
    <t>Slovak Koruna (SKK)</t>
  </si>
  <si>
    <t>Turkish Lira (TRY)</t>
  </si>
  <si>
    <t>UK Pound sterling (GBP)</t>
  </si>
  <si>
    <t>US Dollar (USD)</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</si>
</sst>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_(* #,##0.00_);_(* \(#,##0.00\);_(* &quot;-&quot;??_);_(@_)"/>
    <numFmt numFmtId="165" formatCode="_(* #,##0_);_(* \(#,##0\);_(* &quot;-&quot;??_);_(@_)"/>
    <numFmt numFmtId="166" formatCode="_([$€-2]\ * #,##0.00_);_([$€-2]\ * \(#,##0.00\);_([$€-2]\ * &quot;-&quot;??_);_(@_)"/>
    <numFmt numFmtId="167" formatCode="0.0"/>
  </numFmts>
  <fonts count="33">
    <font>
      <sz val="11"/>
      <color theme="1"/>
      <name val="Calibri"/>
      <family val="2"/>
      <scheme val="minor"/>
    </font>
    <font>
      <sz val="11"/>
      <color theme="1"/>
      <name val="Calibri"/>
      <family val="2"/>
      <scheme val="minor"/>
    </font>
    <font>
      <sz val="10"/>
      <name val="Arial"/>
      <family val="2"/>
    </font>
    <font>
      <sz val="10"/>
      <name val="Times New Roman"/>
      <family val="1"/>
    </font>
    <font>
      <b/>
      <sz val="11"/>
      <name val="Calibri"/>
      <family val="2"/>
      <scheme val="minor"/>
    </font>
    <font>
      <sz val="11"/>
      <color rgb="FF006100"/>
      <name val="Calibri"/>
      <family val="2"/>
      <scheme val="minor"/>
    </font>
    <font>
      <b/>
      <sz val="12"/>
      <color theme="1"/>
      <name val="Calibri"/>
      <family val="2"/>
      <scheme val="minor"/>
    </font>
    <font>
      <b/>
      <sz val="12"/>
      <name val="Calibri"/>
      <family val="2"/>
      <scheme val="minor"/>
    </font>
    <font>
      <b/>
      <sz val="10"/>
      <name val="Times New Roman"/>
      <family val="1"/>
    </font>
    <font>
      <sz val="12"/>
      <name val="Calibri"/>
      <family val="2"/>
      <scheme val="minor"/>
    </font>
    <font>
      <sz val="12"/>
      <color theme="1"/>
      <name val="Calibri"/>
      <family val="2"/>
      <scheme val="minor"/>
    </font>
    <font>
      <sz val="10"/>
      <name val="Calibri"/>
      <family val="2"/>
      <scheme val="minor"/>
    </font>
    <font>
      <b/>
      <sz val="14"/>
      <name val="Calibri"/>
      <family val="2"/>
      <scheme val="minor"/>
    </font>
    <font>
      <b/>
      <sz val="14"/>
      <name val="Calibri"/>
      <family val="2"/>
    </font>
    <font>
      <b/>
      <sz val="12"/>
      <color theme="1"/>
      <name val="Times New Roman"/>
      <family val="1"/>
    </font>
    <font>
      <sz val="12"/>
      <name val="Times New Roman"/>
      <family val="1"/>
    </font>
    <font>
      <sz val="8"/>
      <name val="Calibri"/>
      <family val="2"/>
      <scheme val="minor"/>
    </font>
    <font>
      <b/>
      <sz val="12"/>
      <color rgb="FFFF0000"/>
      <name val="Calibri"/>
      <family val="2"/>
      <scheme val="minor"/>
    </font>
    <font>
      <sz val="11"/>
      <color rgb="FF000000"/>
      <name val="Calibri"/>
      <family val="2"/>
    </font>
    <font>
      <sz val="11"/>
      <name val="Calibri"/>
      <family val="2"/>
    </font>
    <font>
      <sz val="11"/>
      <color theme="1"/>
      <name val="Calibri"/>
      <family val="2"/>
    </font>
    <font>
      <sz val="9"/>
      <name val="Calibri"/>
      <family val="2"/>
      <scheme val="minor"/>
    </font>
    <font>
      <b/>
      <sz val="11"/>
      <name val="Calibri"/>
      <family val="2"/>
    </font>
    <font>
      <b/>
      <sz val="14"/>
      <color theme="1"/>
      <name val="Calibri"/>
      <family val="2"/>
      <scheme val="minor"/>
    </font>
    <font>
      <sz val="12"/>
      <name val="Calibri"/>
      <family val="2"/>
    </font>
    <font>
      <b/>
      <sz val="11"/>
      <color theme="0"/>
      <name val="Calibri"/>
      <family val="2"/>
      <scheme val="minor"/>
    </font>
    <font>
      <b/>
      <sz val="11"/>
      <color theme="1"/>
      <name val="Calibri"/>
      <family val="2"/>
      <scheme val="minor"/>
    </font>
    <font>
      <i/>
      <sz val="11"/>
      <color theme="1"/>
      <name val="Calibri"/>
      <family val="2"/>
      <scheme val="minor"/>
    </font>
    <font>
      <b/>
      <sz val="13"/>
      <color theme="0"/>
      <name val="Calibri"/>
      <family val="2"/>
      <scheme val="minor"/>
    </font>
    <font>
      <b/>
      <sz val="12"/>
      <color theme="0"/>
      <name val="Calibri"/>
      <family val="2"/>
      <scheme val="minor"/>
    </font>
    <font>
      <sz val="14"/>
      <color theme="1"/>
      <name val="Calibri"/>
      <family val="2"/>
      <scheme val="minor"/>
    </font>
    <font>
      <sz val="12"/>
      <color rgb="FFFF0000"/>
      <name val="Calibri"/>
      <family val="2"/>
      <scheme val="minor"/>
    </font>
    <font>
      <b/>
      <u/>
      <sz val="12"/>
      <color theme="1"/>
      <name val="Calibri"/>
      <family val="2"/>
      <scheme val="minor"/>
    </font>
  </fonts>
  <fills count="1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theme="2" tint="-0.249977111117893"/>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tint="-4.9989318521683403E-2"/>
        <bgColor rgb="FF000000"/>
      </patternFill>
    </fill>
    <fill>
      <patternFill patternType="solid">
        <fgColor theme="1" tint="0.249977111117893"/>
        <bgColor indexed="64"/>
      </patternFill>
    </fill>
    <fill>
      <patternFill patternType="solid">
        <fgColor theme="5"/>
        <bgColor indexed="64"/>
      </patternFill>
    </fill>
    <fill>
      <patternFill patternType="solid">
        <fgColor theme="4" tint="0.39997558519241921"/>
        <bgColor indexed="64"/>
      </patternFill>
    </fill>
    <fill>
      <patternFill patternType="solid">
        <fgColor theme="4"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right/>
      <top style="medium">
        <color indexed="64"/>
      </top>
      <bottom/>
      <diagonal/>
    </border>
    <border>
      <left style="medium">
        <color indexed="64"/>
      </left>
      <right style="thin">
        <color indexed="64"/>
      </right>
      <top/>
      <bottom/>
      <diagonal/>
    </border>
  </borders>
  <cellStyleXfs count="9">
    <xf numFmtId="0" fontId="0" fillId="0" borderId="0"/>
    <xf numFmtId="164"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0" fontId="1" fillId="0" borderId="0"/>
    <xf numFmtId="0" fontId="2" fillId="0" borderId="0"/>
    <xf numFmtId="0" fontId="5" fillId="5" borderId="0" applyNumberFormat="0" applyBorder="0" applyAlignment="0" applyProtection="0"/>
    <xf numFmtId="43" fontId="1" fillId="0" borderId="0" applyFont="0" applyFill="0" applyBorder="0" applyAlignment="0" applyProtection="0"/>
  </cellStyleXfs>
  <cellXfs count="126">
    <xf numFmtId="0" fontId="0" fillId="0" borderId="0" xfId="0"/>
    <xf numFmtId="0" fontId="3" fillId="0" borderId="0" xfId="0" applyFont="1" applyAlignment="1">
      <alignment horizontal="center" vertical="center"/>
    </xf>
    <xf numFmtId="0" fontId="7" fillId="6"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49" fontId="6" fillId="6" borderId="1" xfId="0" applyNumberFormat="1" applyFont="1" applyFill="1" applyBorder="1" applyAlignment="1">
      <alignment horizontal="center" vertical="center"/>
    </xf>
    <xf numFmtId="49" fontId="6" fillId="6" borderId="1" xfId="0" applyNumberFormat="1" applyFont="1" applyFill="1" applyBorder="1" applyAlignment="1">
      <alignment horizontal="center" vertical="center" wrapText="1"/>
    </xf>
    <xf numFmtId="0" fontId="7" fillId="6" borderId="1" xfId="0" applyNumberFormat="1" applyFont="1" applyFill="1" applyBorder="1" applyAlignment="1">
      <alignment horizontal="center" vertical="center" wrapText="1"/>
    </xf>
    <xf numFmtId="10" fontId="9" fillId="3" borderId="1" xfId="4" applyNumberFormat="1" applyFont="1" applyFill="1" applyBorder="1" applyAlignment="1">
      <alignment horizontal="center" vertical="center" wrapText="1"/>
    </xf>
    <xf numFmtId="0" fontId="10" fillId="0" borderId="0" xfId="0" applyFont="1" applyBorder="1" applyAlignment="1">
      <alignment horizontal="left" vertical="center"/>
    </xf>
    <xf numFmtId="0" fontId="6" fillId="0" borderId="0" xfId="0" applyFont="1" applyAlignment="1">
      <alignment horizontal="center" vertical="center" wrapText="1"/>
    </xf>
    <xf numFmtId="0" fontId="17" fillId="0" borderId="6" xfId="0" applyFont="1" applyBorder="1" applyAlignment="1">
      <alignment vertical="center" wrapText="1"/>
    </xf>
    <xf numFmtId="0" fontId="11" fillId="0" borderId="0" xfId="0" applyFont="1" applyAlignment="1">
      <alignment vertical="center" wrapText="1"/>
    </xf>
    <xf numFmtId="0" fontId="11" fillId="0" borderId="0" xfId="0" applyFont="1" applyFill="1" applyAlignment="1">
      <alignment vertical="center"/>
    </xf>
    <xf numFmtId="0" fontId="3" fillId="0" borderId="0" xfId="0" applyFont="1" applyFill="1" applyAlignment="1">
      <alignment vertical="center"/>
    </xf>
    <xf numFmtId="0" fontId="3" fillId="0" borderId="0" xfId="0" applyFont="1" applyAlignment="1">
      <alignment vertical="center"/>
    </xf>
    <xf numFmtId="0" fontId="8" fillId="0" borderId="0" xfId="0" applyFont="1" applyAlignment="1">
      <alignment vertical="center"/>
    </xf>
    <xf numFmtId="0" fontId="8" fillId="0" borderId="0" xfId="0" applyFont="1" applyFill="1" applyAlignment="1">
      <alignment vertical="center"/>
    </xf>
    <xf numFmtId="49" fontId="14" fillId="0" borderId="0" xfId="0" applyNumberFormat="1" applyFont="1" applyBorder="1" applyAlignment="1">
      <alignment horizontal="center" vertical="center"/>
    </xf>
    <xf numFmtId="0" fontId="15" fillId="0" borderId="0" xfId="0" applyFont="1" applyAlignment="1">
      <alignment vertical="center"/>
    </xf>
    <xf numFmtId="0" fontId="3" fillId="0" borderId="0" xfId="0" applyFont="1" applyAlignment="1">
      <alignment vertical="center" wrapText="1"/>
    </xf>
    <xf numFmtId="0" fontId="3" fillId="0" borderId="0" xfId="1" applyNumberFormat="1" applyFont="1" applyAlignment="1">
      <alignment vertical="center"/>
    </xf>
    <xf numFmtId="0" fontId="3" fillId="0" borderId="0" xfId="0" applyNumberFormat="1" applyFont="1" applyFill="1" applyAlignment="1">
      <alignment horizontal="left" vertical="center"/>
    </xf>
    <xf numFmtId="49" fontId="7" fillId="4" borderId="1" xfId="0" applyNumberFormat="1" applyFont="1" applyFill="1" applyBorder="1" applyAlignment="1">
      <alignment horizontal="center" vertical="center" wrapText="1"/>
    </xf>
    <xf numFmtId="49" fontId="9" fillId="0" borderId="1" xfId="0" quotePrefix="1" applyNumberFormat="1" applyFont="1" applyFill="1" applyBorder="1" applyAlignment="1">
      <alignment horizontal="center" vertical="center" wrapText="1"/>
    </xf>
    <xf numFmtId="166" fontId="9" fillId="0" borderId="1" xfId="0" applyNumberFormat="1" applyFont="1" applyFill="1" applyBorder="1" applyAlignment="1">
      <alignment horizontal="left" vertical="center" wrapText="1"/>
    </xf>
    <xf numFmtId="0" fontId="3" fillId="0" borderId="0" xfId="0" applyFont="1" applyAlignment="1">
      <alignment horizontal="center" vertical="center" wrapText="1"/>
    </xf>
    <xf numFmtId="0" fontId="3" fillId="0" borderId="0" xfId="1" applyNumberFormat="1" applyFont="1" applyAlignment="1">
      <alignment horizontal="center" vertical="center"/>
    </xf>
    <xf numFmtId="0" fontId="18" fillId="0" borderId="1"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18" fillId="0" borderId="1" xfId="0" quotePrefix="1" applyFont="1" applyFill="1" applyBorder="1" applyAlignment="1">
      <alignment horizontal="center" vertical="center" wrapText="1"/>
    </xf>
    <xf numFmtId="0" fontId="3" fillId="3" borderId="0" xfId="0" applyFont="1" applyFill="1" applyAlignment="1">
      <alignment vertical="center"/>
    </xf>
    <xf numFmtId="49" fontId="14" fillId="8" borderId="1" xfId="0" applyNumberFormat="1" applyFont="1" applyFill="1" applyBorder="1" applyAlignment="1">
      <alignment horizontal="center" vertical="center"/>
    </xf>
    <xf numFmtId="0" fontId="17" fillId="0" borderId="0" xfId="0" applyFont="1" applyBorder="1" applyAlignment="1">
      <alignment vertical="center" wrapText="1"/>
    </xf>
    <xf numFmtId="49" fontId="7" fillId="2" borderId="1" xfId="0" quotePrefix="1" applyNumberFormat="1" applyFont="1" applyFill="1" applyBorder="1" applyAlignment="1">
      <alignment horizontal="center" vertical="center" wrapText="1"/>
    </xf>
    <xf numFmtId="0" fontId="9" fillId="0" borderId="1" xfId="7" applyFont="1" applyFill="1" applyBorder="1" applyAlignment="1">
      <alignment horizontal="center" vertical="center" wrapText="1"/>
    </xf>
    <xf numFmtId="0" fontId="9" fillId="2" borderId="1" xfId="7" applyFont="1" applyFill="1" applyBorder="1" applyAlignment="1">
      <alignment horizontal="center" vertical="center" wrapText="1"/>
    </xf>
    <xf numFmtId="4" fontId="7" fillId="3" borderId="1" xfId="0" applyNumberFormat="1" applyFont="1" applyFill="1" applyBorder="1" applyAlignment="1">
      <alignment vertical="center"/>
    </xf>
    <xf numFmtId="0" fontId="7" fillId="7" borderId="1" xfId="0" applyFont="1" applyFill="1" applyBorder="1" applyAlignment="1">
      <alignment vertical="center" wrapText="1"/>
    </xf>
    <xf numFmtId="4" fontId="9" fillId="3" borderId="1" xfId="0" applyNumberFormat="1" applyFont="1" applyFill="1" applyBorder="1" applyAlignment="1">
      <alignment horizontal="right" vertical="center" wrapText="1"/>
    </xf>
    <xf numFmtId="0" fontId="2" fillId="0" borderId="0" xfId="2" applyFont="1" applyAlignment="1">
      <alignment horizontal="center"/>
    </xf>
    <xf numFmtId="0" fontId="4" fillId="0" borderId="0" xfId="0" applyFont="1"/>
    <xf numFmtId="49" fontId="7" fillId="0" borderId="1" xfId="0" quotePrefix="1" applyNumberFormat="1" applyFont="1" applyFill="1" applyBorder="1" applyAlignment="1">
      <alignment horizontal="center" vertical="center" wrapText="1"/>
    </xf>
    <xf numFmtId="0" fontId="9" fillId="0" borderId="2" xfId="0" applyFont="1" applyFill="1" applyBorder="1" applyAlignment="1">
      <alignment vertical="center" wrapText="1"/>
    </xf>
    <xf numFmtId="10" fontId="9" fillId="3" borderId="1" xfId="4" applyNumberFormat="1" applyFont="1" applyFill="1" applyBorder="1" applyAlignment="1">
      <alignment horizontal="center" vertical="center"/>
    </xf>
    <xf numFmtId="167" fontId="9" fillId="3" borderId="1" xfId="0" applyNumberFormat="1" applyFont="1" applyFill="1" applyBorder="1" applyAlignment="1">
      <alignment horizontal="center" vertical="center"/>
    </xf>
    <xf numFmtId="167" fontId="20" fillId="3" borderId="1" xfId="0" applyNumberFormat="1" applyFont="1" applyFill="1" applyBorder="1" applyAlignment="1">
      <alignment horizontal="center" vertical="center" wrapText="1"/>
    </xf>
    <xf numFmtId="166" fontId="10" fillId="3" borderId="1" xfId="7" applyNumberFormat="1" applyFont="1" applyFill="1" applyBorder="1" applyAlignment="1">
      <alignment horizontal="left" vertical="center" wrapText="1"/>
    </xf>
    <xf numFmtId="166" fontId="7" fillId="3" borderId="1" xfId="0" applyNumberFormat="1" applyFont="1" applyFill="1" applyBorder="1" applyAlignment="1">
      <alignment vertical="center"/>
    </xf>
    <xf numFmtId="166" fontId="9" fillId="3" borderId="1" xfId="1" applyNumberFormat="1" applyFont="1" applyFill="1" applyBorder="1" applyAlignment="1">
      <alignment horizontal="center" vertical="center"/>
    </xf>
    <xf numFmtId="166" fontId="12" fillId="3" borderId="1" xfId="1" applyNumberFormat="1" applyFont="1" applyFill="1" applyBorder="1" applyAlignment="1">
      <alignment horizontal="center" vertical="center"/>
    </xf>
    <xf numFmtId="2" fontId="10" fillId="3" borderId="1" xfId="0" applyNumberFormat="1" applyFont="1" applyFill="1" applyBorder="1" applyAlignment="1">
      <alignment horizontal="center" vertical="center"/>
    </xf>
    <xf numFmtId="2" fontId="23" fillId="3" borderId="1" xfId="0" applyNumberFormat="1" applyFont="1" applyFill="1" applyBorder="1" applyAlignment="1">
      <alignment vertical="center"/>
    </xf>
    <xf numFmtId="164" fontId="7" fillId="4" borderId="1" xfId="1" applyNumberFormat="1" applyFont="1" applyFill="1" applyBorder="1" applyAlignment="1">
      <alignment horizontal="center" vertical="center" wrapText="1"/>
    </xf>
    <xf numFmtId="165" fontId="7" fillId="4" borderId="1" xfId="1" applyNumberFormat="1" applyFont="1" applyFill="1" applyBorder="1" applyAlignment="1">
      <alignment horizontal="center" vertical="center" wrapText="1"/>
    </xf>
    <xf numFmtId="49" fontId="7" fillId="4" borderId="1" xfId="0" quotePrefix="1" applyNumberFormat="1" applyFont="1" applyFill="1" applyBorder="1" applyAlignment="1">
      <alignment horizontal="center" vertical="center" wrapText="1"/>
    </xf>
    <xf numFmtId="0" fontId="7" fillId="4" borderId="1" xfId="0" applyFont="1" applyFill="1" applyBorder="1" applyAlignment="1">
      <alignment vertical="center" wrapText="1"/>
    </xf>
    <xf numFmtId="0" fontId="7" fillId="4" borderId="1" xfId="1" applyNumberFormat="1" applyFont="1" applyFill="1" applyBorder="1" applyAlignment="1">
      <alignment horizontal="center" vertical="center" wrapText="1"/>
    </xf>
    <xf numFmtId="0" fontId="22" fillId="9" borderId="1" xfId="0" applyFont="1" applyFill="1" applyBorder="1" applyAlignment="1">
      <alignment horizontal="center" vertical="center" wrapText="1"/>
    </xf>
    <xf numFmtId="49" fontId="4" fillId="4" borderId="1" xfId="0" applyNumberFormat="1" applyFont="1" applyFill="1" applyBorder="1" applyAlignment="1">
      <alignment horizontal="center" vertical="center" wrapText="1"/>
    </xf>
    <xf numFmtId="49" fontId="14" fillId="8" borderId="7" xfId="0" applyNumberFormat="1" applyFont="1" applyFill="1" applyBorder="1" applyAlignment="1">
      <alignment horizontal="center" vertical="center"/>
    </xf>
    <xf numFmtId="49" fontId="7" fillId="0" borderId="5" xfId="0" quotePrefix="1" applyNumberFormat="1" applyFont="1" applyFill="1" applyBorder="1" applyAlignment="1">
      <alignment horizontal="center" vertical="center" wrapText="1"/>
    </xf>
    <xf numFmtId="0" fontId="9" fillId="0" borderId="5" xfId="0" applyFont="1" applyFill="1" applyBorder="1" applyAlignment="1">
      <alignment horizontal="left" vertical="center" wrapText="1"/>
    </xf>
    <xf numFmtId="0" fontId="0" fillId="2" borderId="0" xfId="0" applyFill="1"/>
    <xf numFmtId="0" fontId="28" fillId="10" borderId="1" xfId="0" applyFont="1" applyFill="1" applyBorder="1" applyAlignment="1">
      <alignment horizontal="center" vertical="center" wrapText="1"/>
    </xf>
    <xf numFmtId="0" fontId="26" fillId="11" borderId="2" xfId="0" applyFont="1" applyFill="1" applyBorder="1" applyAlignment="1">
      <alignment vertical="center"/>
    </xf>
    <xf numFmtId="0" fontId="29" fillId="11" borderId="3" xfId="0" applyFont="1" applyFill="1" applyBorder="1" applyAlignment="1">
      <alignment horizontal="right" vertical="center"/>
    </xf>
    <xf numFmtId="0" fontId="26" fillId="0" borderId="21" xfId="0" applyFont="1" applyFill="1" applyBorder="1" applyAlignment="1">
      <alignment vertical="center"/>
    </xf>
    <xf numFmtId="0" fontId="25" fillId="0" borderId="21" xfId="0" applyFont="1" applyFill="1" applyBorder="1" applyAlignment="1">
      <alignment horizontal="right" vertical="center"/>
    </xf>
    <xf numFmtId="0" fontId="6" fillId="12" borderId="8" xfId="0" applyFont="1" applyFill="1" applyBorder="1" applyAlignment="1">
      <alignment vertical="center"/>
    </xf>
    <xf numFmtId="0" fontId="0" fillId="12" borderId="9" xfId="0" applyFont="1" applyFill="1" applyBorder="1" applyAlignment="1">
      <alignment vertical="center"/>
    </xf>
    <xf numFmtId="43" fontId="30" fillId="12" borderId="10" xfId="1" applyNumberFormat="1" applyFont="1" applyFill="1" applyBorder="1" applyAlignment="1">
      <alignment vertical="center"/>
    </xf>
    <xf numFmtId="0" fontId="6" fillId="12" borderId="11" xfId="0" applyFont="1" applyFill="1" applyBorder="1" applyAlignment="1">
      <alignment vertical="center"/>
    </xf>
    <xf numFmtId="0" fontId="0" fillId="12" borderId="1" xfId="0" applyFont="1" applyFill="1" applyBorder="1" applyAlignment="1">
      <alignment vertical="center"/>
    </xf>
    <xf numFmtId="43" fontId="30" fillId="12" borderId="12" xfId="1" applyNumberFormat="1" applyFont="1" applyFill="1" applyBorder="1" applyAlignment="1">
      <alignment vertical="center"/>
    </xf>
    <xf numFmtId="0" fontId="26" fillId="0" borderId="22" xfId="0" applyFont="1" applyFill="1" applyBorder="1" applyAlignment="1">
      <alignment vertical="center"/>
    </xf>
    <xf numFmtId="0" fontId="0" fillId="0" borderId="22" xfId="0" applyFont="1" applyFill="1" applyBorder="1" applyAlignment="1">
      <alignment vertical="center"/>
    </xf>
    <xf numFmtId="43" fontId="30" fillId="0" borderId="22" xfId="1" applyNumberFormat="1" applyFont="1" applyFill="1" applyBorder="1" applyAlignment="1">
      <alignment vertical="center"/>
    </xf>
    <xf numFmtId="0" fontId="0" fillId="2" borderId="8" xfId="0" applyFill="1" applyBorder="1" applyAlignment="1">
      <alignment vertical="center"/>
    </xf>
    <xf numFmtId="0" fontId="0" fillId="2" borderId="9" xfId="0" applyFill="1" applyBorder="1" applyAlignment="1">
      <alignment vertical="center"/>
    </xf>
    <xf numFmtId="0" fontId="0" fillId="2" borderId="19" xfId="0" applyFill="1" applyBorder="1" applyAlignment="1">
      <alignment vertical="center"/>
    </xf>
    <xf numFmtId="0" fontId="0" fillId="2" borderId="7" xfId="0" applyFill="1" applyBorder="1" applyAlignment="1">
      <alignment vertical="center"/>
    </xf>
    <xf numFmtId="0" fontId="0" fillId="2" borderId="11" xfId="0" applyFill="1" applyBorder="1" applyAlignment="1">
      <alignment vertical="center"/>
    </xf>
    <xf numFmtId="0" fontId="0" fillId="2" borderId="1" xfId="0" applyFill="1" applyBorder="1" applyAlignment="1">
      <alignment vertical="center"/>
    </xf>
    <xf numFmtId="164" fontId="0" fillId="0" borderId="12" xfId="1" applyFont="1" applyFill="1" applyBorder="1" applyAlignment="1">
      <alignment vertical="center"/>
    </xf>
    <xf numFmtId="0" fontId="26" fillId="13" borderId="13" xfId="0" applyFont="1" applyFill="1" applyBorder="1" applyAlignment="1">
      <alignment vertical="center"/>
    </xf>
    <xf numFmtId="0" fontId="26" fillId="13" borderId="14" xfId="0" applyFont="1" applyFill="1" applyBorder="1" applyAlignment="1">
      <alignment vertical="center"/>
    </xf>
    <xf numFmtId="43" fontId="26" fillId="13" borderId="15" xfId="1" applyNumberFormat="1" applyFont="1" applyFill="1" applyBorder="1" applyAlignment="1">
      <alignment vertical="center"/>
    </xf>
    <xf numFmtId="43" fontId="0" fillId="3" borderId="10" xfId="1" applyNumberFormat="1" applyFont="1" applyFill="1" applyBorder="1" applyAlignment="1">
      <alignment vertical="center"/>
    </xf>
    <xf numFmtId="43" fontId="0" fillId="3" borderId="20" xfId="1" applyNumberFormat="1" applyFont="1" applyFill="1" applyBorder="1" applyAlignment="1">
      <alignment vertical="center"/>
    </xf>
    <xf numFmtId="43" fontId="0" fillId="3" borderId="12" xfId="1" applyNumberFormat="1" applyFont="1" applyFill="1" applyBorder="1" applyAlignment="1">
      <alignment vertical="center"/>
    </xf>
    <xf numFmtId="0" fontId="0" fillId="2" borderId="23" xfId="0" applyFill="1" applyBorder="1" applyAlignment="1">
      <alignment vertical="center"/>
    </xf>
    <xf numFmtId="0" fontId="26" fillId="13" borderId="16" xfId="0" applyFont="1" applyFill="1" applyBorder="1" applyAlignment="1">
      <alignment vertical="center"/>
    </xf>
    <xf numFmtId="0" fontId="26" fillId="13" borderId="5" xfId="0" applyFont="1" applyFill="1" applyBorder="1" applyAlignment="1">
      <alignment vertical="center"/>
    </xf>
    <xf numFmtId="43" fontId="26" fillId="13" borderId="17" xfId="1" applyNumberFormat="1" applyFont="1" applyFill="1" applyBorder="1" applyAlignment="1">
      <alignment vertical="center"/>
    </xf>
    <xf numFmtId="0" fontId="27" fillId="2" borderId="0" xfId="0" applyFont="1" applyFill="1" applyAlignment="1">
      <alignment vertical="center"/>
    </xf>
    <xf numFmtId="0" fontId="10" fillId="0" borderId="0" xfId="0" applyFont="1" applyFill="1" applyBorder="1" applyAlignment="1">
      <alignment vertical="center" wrapText="1"/>
    </xf>
    <xf numFmtId="0" fontId="9" fillId="0" borderId="1" xfId="0" applyFont="1" applyFill="1" applyBorder="1" applyAlignment="1">
      <alignment vertical="center" wrapText="1"/>
    </xf>
    <xf numFmtId="0" fontId="9" fillId="7" borderId="1" xfId="0" applyNumberFormat="1" applyFont="1" applyFill="1" applyBorder="1" applyAlignment="1">
      <alignment horizontal="left" vertical="center" wrapText="1"/>
    </xf>
    <xf numFmtId="49" fontId="9" fillId="3" borderId="1" xfId="0" applyNumberFormat="1" applyFont="1" applyFill="1" applyBorder="1" applyAlignment="1">
      <alignment horizontal="center" vertical="center"/>
    </xf>
    <xf numFmtId="0" fontId="7" fillId="4" borderId="1" xfId="0" applyFont="1" applyFill="1" applyBorder="1" applyAlignment="1">
      <alignment horizontal="center" vertical="center" wrapText="1"/>
    </xf>
    <xf numFmtId="166" fontId="9" fillId="0" borderId="1" xfId="4" applyNumberFormat="1" applyFont="1" applyFill="1" applyBorder="1" applyAlignment="1">
      <alignment horizontal="center" vertical="center"/>
    </xf>
    <xf numFmtId="0" fontId="10" fillId="3" borderId="1" xfId="0" applyFont="1" applyFill="1" applyBorder="1" applyAlignment="1">
      <alignment horizontal="center" vertical="center"/>
    </xf>
    <xf numFmtId="164" fontId="0" fillId="2" borderId="0" xfId="0" applyNumberFormat="1" applyFill="1"/>
    <xf numFmtId="0" fontId="23" fillId="2" borderId="6" xfId="0" applyFont="1" applyFill="1" applyBorder="1" applyAlignment="1">
      <alignment horizontal="center" vertical="center"/>
    </xf>
    <xf numFmtId="49" fontId="7" fillId="7" borderId="2" xfId="0" applyNumberFormat="1" applyFont="1" applyFill="1" applyBorder="1" applyAlignment="1">
      <alignment horizontal="left" vertical="center" wrapText="1"/>
    </xf>
    <xf numFmtId="49" fontId="7" fillId="7" borderId="4" xfId="0" applyNumberFormat="1" applyFont="1" applyFill="1" applyBorder="1" applyAlignment="1">
      <alignment horizontal="left" vertical="center" wrapText="1"/>
    </xf>
    <xf numFmtId="49" fontId="7" fillId="7" borderId="3" xfId="0" applyNumberFormat="1" applyFont="1" applyFill="1" applyBorder="1" applyAlignment="1">
      <alignment horizontal="left" vertical="center" wrapText="1"/>
    </xf>
    <xf numFmtId="0" fontId="10" fillId="8" borderId="1" xfId="0" applyFont="1" applyFill="1" applyBorder="1" applyAlignment="1">
      <alignment horizontal="left" vertical="center" wrapText="1"/>
    </xf>
    <xf numFmtId="0" fontId="6" fillId="6" borderId="2" xfId="0" applyFont="1" applyFill="1" applyBorder="1" applyAlignment="1">
      <alignment horizontal="left" vertical="center"/>
    </xf>
    <xf numFmtId="0" fontId="6" fillId="6" borderId="4" xfId="0" applyFont="1" applyFill="1" applyBorder="1" applyAlignment="1">
      <alignment horizontal="left" vertical="center"/>
    </xf>
    <xf numFmtId="0" fontId="6" fillId="6" borderId="3" xfId="0" applyFont="1" applyFill="1" applyBorder="1" applyAlignment="1">
      <alignment horizontal="left" vertical="center"/>
    </xf>
    <xf numFmtId="0" fontId="13" fillId="8" borderId="1" xfId="0" applyNumberFormat="1" applyFont="1" applyFill="1" applyBorder="1" applyAlignment="1">
      <alignment horizontal="center" vertical="center"/>
    </xf>
    <xf numFmtId="0" fontId="24" fillId="8" borderId="1" xfId="0" applyNumberFormat="1" applyFont="1" applyFill="1" applyBorder="1" applyAlignment="1">
      <alignment horizontal="left" vertical="center" wrapText="1"/>
    </xf>
    <xf numFmtId="0" fontId="9" fillId="0" borderId="1" xfId="7" applyFont="1" applyFill="1" applyBorder="1" applyAlignment="1">
      <alignment horizontal="left" vertical="center" wrapText="1"/>
    </xf>
    <xf numFmtId="0" fontId="7" fillId="4" borderId="1" xfId="0" applyFont="1" applyFill="1" applyBorder="1" applyAlignment="1">
      <alignment horizontal="center" vertical="center" wrapText="1"/>
    </xf>
    <xf numFmtId="166" fontId="9" fillId="0" borderId="1" xfId="4" applyNumberFormat="1" applyFont="1" applyFill="1" applyBorder="1" applyAlignment="1">
      <alignment horizontal="center" vertical="center"/>
    </xf>
    <xf numFmtId="0" fontId="9" fillId="8" borderId="1" xfId="0" applyFont="1" applyFill="1" applyBorder="1" applyAlignment="1">
      <alignment horizontal="left" vertical="center" wrapText="1"/>
    </xf>
    <xf numFmtId="0" fontId="7" fillId="7" borderId="1" xfId="0" applyFont="1" applyFill="1" applyBorder="1" applyAlignment="1">
      <alignment horizontal="left" vertical="center" wrapText="1"/>
    </xf>
    <xf numFmtId="0" fontId="6" fillId="7" borderId="1" xfId="0" applyFont="1" applyFill="1" applyBorder="1" applyAlignment="1">
      <alignment horizontal="left" vertical="center"/>
    </xf>
    <xf numFmtId="0" fontId="10" fillId="3" borderId="5" xfId="0" applyFont="1" applyFill="1" applyBorder="1" applyAlignment="1">
      <alignment horizontal="center" vertical="center"/>
    </xf>
    <xf numFmtId="0" fontId="10" fillId="3" borderId="18"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1" xfId="0" applyFont="1" applyFill="1" applyBorder="1" applyAlignment="1">
      <alignment horizontal="center" vertical="center"/>
    </xf>
    <xf numFmtId="0" fontId="10" fillId="8" borderId="2" xfId="0" applyFont="1" applyFill="1" applyBorder="1" applyAlignment="1">
      <alignment horizontal="left" vertical="center" wrapText="1"/>
    </xf>
    <xf numFmtId="0" fontId="10" fillId="8" borderId="4" xfId="0" applyFont="1" applyFill="1" applyBorder="1" applyAlignment="1">
      <alignment horizontal="left" vertical="center" wrapText="1"/>
    </xf>
    <xf numFmtId="0" fontId="10" fillId="8" borderId="3" xfId="0" applyFont="1" applyFill="1" applyBorder="1" applyAlignment="1">
      <alignment horizontal="left" vertical="center" wrapText="1"/>
    </xf>
  </cellXfs>
  <cellStyles count="9">
    <cellStyle name="Comma" xfId="1" builtinId="3"/>
    <cellStyle name="Comma 2" xfId="8"/>
    <cellStyle name="Good" xfId="7" builtinId="26"/>
    <cellStyle name="Normal" xfId="0" builtinId="0"/>
    <cellStyle name="Normal - Style1" xfId="6"/>
    <cellStyle name="Normal 2" xfId="5"/>
    <cellStyle name="Normal 2 10" xfId="2"/>
    <cellStyle name="Normal 53" xfId="3"/>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owerPivotData" Target="model/item.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95250</xdr:colOff>
      <xdr:row>12</xdr:row>
      <xdr:rowOff>0</xdr:rowOff>
    </xdr:from>
    <xdr:to>
      <xdr:col>11</xdr:col>
      <xdr:colOff>85725</xdr:colOff>
      <xdr:row>18</xdr:row>
      <xdr:rowOff>66675</xdr:rowOff>
    </xdr:to>
    <xdr:pic>
      <xdr:nvPicPr>
        <xdr:cNvPr id="3" name="Picture 2"/>
        <xdr:cNvPicPr>
          <a:picLocks noChangeAspect="1"/>
        </xdr:cNvPicPr>
      </xdr:nvPicPr>
      <xdr:blipFill>
        <a:blip xmlns:r="http://schemas.openxmlformats.org/officeDocument/2006/relationships" r:embed="rId1"/>
        <a:stretch>
          <a:fillRect/>
        </a:stretch>
      </xdr:blipFill>
      <xdr:spPr>
        <a:xfrm>
          <a:off x="8172450" y="2686051"/>
          <a:ext cx="3540303" cy="105536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1:E26"/>
  <sheetViews>
    <sheetView tabSelected="1" zoomScaleNormal="100" workbookViewId="0">
      <selection activeCell="C29" sqref="C29"/>
    </sheetView>
  </sheetViews>
  <sheetFormatPr defaultColWidth="8.85546875" defaultRowHeight="15"/>
  <cols>
    <col min="1" max="1" width="1.7109375" style="62" customWidth="1"/>
    <col min="2" max="2" width="15" style="62" customWidth="1"/>
    <col min="3" max="3" width="76.140625" style="62" customWidth="1"/>
    <col min="4" max="4" width="19.42578125" style="62" customWidth="1"/>
    <col min="5" max="16384" width="8.85546875" style="62"/>
  </cols>
  <sheetData>
    <row r="1" spans="2:5" ht="27.95" customHeight="1">
      <c r="B1" s="103" t="s">
        <v>0</v>
      </c>
      <c r="C1" s="103"/>
      <c r="D1" s="103"/>
      <c r="E1" s="94"/>
    </row>
    <row r="2" spans="2:5" ht="32.25" customHeight="1">
      <c r="B2" s="63" t="s">
        <v>1</v>
      </c>
      <c r="C2" s="63" t="s">
        <v>2</v>
      </c>
      <c r="D2" s="63" t="s">
        <v>3</v>
      </c>
    </row>
    <row r="3" spans="2:5" ht="15.75">
      <c r="B3" s="64"/>
      <c r="C3" s="65" t="s">
        <v>4</v>
      </c>
      <c r="D3" s="101"/>
    </row>
    <row r="4" spans="2:5" ht="15.75" thickBot="1">
      <c r="B4" s="66"/>
      <c r="C4" s="67"/>
    </row>
    <row r="5" spans="2:5" ht="18.75">
      <c r="B5" s="68" t="s">
        <v>5</v>
      </c>
      <c r="C5" s="69"/>
      <c r="D5" s="70">
        <f>SUBTOTAL(9,D8:D14)</f>
        <v>36000000</v>
      </c>
    </row>
    <row r="6" spans="2:5" ht="19.5" thickBot="1">
      <c r="B6" s="71" t="s">
        <v>6</v>
      </c>
      <c r="C6" s="72"/>
      <c r="D6" s="73">
        <f>SUBTOTAL(9,D8:D24)</f>
        <v>60000000</v>
      </c>
    </row>
    <row r="7" spans="2:5" ht="6.75" customHeight="1" thickBot="1">
      <c r="B7" s="74"/>
      <c r="C7" s="75"/>
      <c r="D7" s="76"/>
    </row>
    <row r="8" spans="2:5">
      <c r="B8" s="77" t="s">
        <v>7</v>
      </c>
      <c r="C8" s="78" t="s">
        <v>8</v>
      </c>
      <c r="D8" s="87">
        <f>'CLIN 1-GPL disc. price'!F30</f>
        <v>36000000</v>
      </c>
    </row>
    <row r="9" spans="2:5">
      <c r="B9" s="79" t="s">
        <v>9</v>
      </c>
      <c r="C9" s="80" t="s">
        <v>10</v>
      </c>
      <c r="D9" s="88">
        <f>'CLIN 2-Services'!G30</f>
        <v>0</v>
      </c>
    </row>
    <row r="10" spans="2:5">
      <c r="B10" s="79" t="s">
        <v>11</v>
      </c>
      <c r="C10" s="80" t="s">
        <v>12</v>
      </c>
      <c r="D10" s="88">
        <f>'CLIN 2-Services'!G37</f>
        <v>0</v>
      </c>
    </row>
    <row r="11" spans="2:5">
      <c r="B11" s="79" t="s">
        <v>13</v>
      </c>
      <c r="C11" s="80" t="s">
        <v>14</v>
      </c>
      <c r="D11" s="88">
        <f>'CLIN 2-Services'!G42</f>
        <v>0</v>
      </c>
    </row>
    <row r="12" spans="2:5">
      <c r="B12" s="79" t="s">
        <v>15</v>
      </c>
      <c r="C12" s="80" t="s">
        <v>16</v>
      </c>
      <c r="D12" s="88">
        <f>'CLIN 3-Tempesting'!E41</f>
        <v>0</v>
      </c>
    </row>
    <row r="13" spans="2:5" ht="2.1" customHeight="1">
      <c r="B13" s="81"/>
      <c r="C13" s="82"/>
      <c r="D13" s="83"/>
    </row>
    <row r="14" spans="2:5" ht="15.75" thickBot="1">
      <c r="B14" s="91" t="s">
        <v>17</v>
      </c>
      <c r="C14" s="92"/>
      <c r="D14" s="93">
        <f>SUBTOTAL(9,D8:D13)</f>
        <v>36000000</v>
      </c>
    </row>
    <row r="15" spans="2:5">
      <c r="B15" s="77" t="s">
        <v>18</v>
      </c>
      <c r="C15" s="78" t="s">
        <v>19</v>
      </c>
      <c r="D15" s="87">
        <f>'CLIN O1.1-GPL disc. price'!F30</f>
        <v>12000000</v>
      </c>
    </row>
    <row r="16" spans="2:5">
      <c r="B16" s="79" t="s">
        <v>20</v>
      </c>
      <c r="C16" s="80" t="s">
        <v>21</v>
      </c>
      <c r="D16" s="89">
        <f>'CLIN O1.3-Services'!G30</f>
        <v>0</v>
      </c>
    </row>
    <row r="17" spans="2:4">
      <c r="B17" s="79" t="s">
        <v>22</v>
      </c>
      <c r="C17" s="80" t="s">
        <v>23</v>
      </c>
      <c r="D17" s="89">
        <f>'CLIN O1.3-Services'!G37</f>
        <v>0</v>
      </c>
    </row>
    <row r="18" spans="2:4">
      <c r="B18" s="90" t="s">
        <v>24</v>
      </c>
      <c r="C18" s="82" t="s">
        <v>25</v>
      </c>
      <c r="D18" s="89">
        <f>'CLIN O1.3-Services'!G42</f>
        <v>0</v>
      </c>
    </row>
    <row r="19" spans="2:4">
      <c r="B19" s="81" t="s">
        <v>26</v>
      </c>
      <c r="C19" s="80" t="s">
        <v>27</v>
      </c>
      <c r="D19" s="89">
        <f>'CLIN O2.1-GPL disc. price'!F30</f>
        <v>12000000</v>
      </c>
    </row>
    <row r="20" spans="2:4">
      <c r="B20" s="79" t="s">
        <v>28</v>
      </c>
      <c r="C20" s="80" t="s">
        <v>29</v>
      </c>
      <c r="D20" s="89">
        <f>'CLIN O2.2-Services'!G30</f>
        <v>0</v>
      </c>
    </row>
    <row r="21" spans="2:4">
      <c r="B21" s="79" t="s">
        <v>30</v>
      </c>
      <c r="C21" s="80" t="s">
        <v>31</v>
      </c>
      <c r="D21" s="89">
        <f>'CLIN O2.2-Services'!G37</f>
        <v>0</v>
      </c>
    </row>
    <row r="22" spans="2:4">
      <c r="B22" s="79" t="s">
        <v>32</v>
      </c>
      <c r="C22" s="80" t="s">
        <v>33</v>
      </c>
      <c r="D22" s="89">
        <f>'CLIN O2.2-Services'!G42</f>
        <v>0</v>
      </c>
    </row>
    <row r="23" spans="2:4" ht="2.1" customHeight="1">
      <c r="B23" s="81"/>
      <c r="C23" s="82"/>
      <c r="D23" s="83"/>
    </row>
    <row r="24" spans="2:4" ht="15" customHeight="1" thickBot="1">
      <c r="B24" s="84" t="s">
        <v>34</v>
      </c>
      <c r="C24" s="85"/>
      <c r="D24" s="86">
        <f>SUBTOTAL(9,D15:D23)</f>
        <v>24000000</v>
      </c>
    </row>
    <row r="26" spans="2:4" ht="129.75" customHeight="1">
      <c r="D26" s="102"/>
    </row>
  </sheetData>
  <mergeCells count="1">
    <mergeCell ref="B1:D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34"/>
  <sheetViews>
    <sheetView zoomScale="90" zoomScaleNormal="90" zoomScaleSheetLayoutView="70" zoomScalePageLayoutView="55" workbookViewId="0">
      <selection activeCell="F28" sqref="F28"/>
    </sheetView>
  </sheetViews>
  <sheetFormatPr defaultColWidth="9.140625" defaultRowHeight="15.75"/>
  <cols>
    <col min="1" max="1" width="2.7109375" style="14" customWidth="1"/>
    <col min="2" max="2" width="11" style="17" customWidth="1"/>
    <col min="3" max="3" width="58.85546875" style="18" customWidth="1"/>
    <col min="4" max="4" width="24.28515625" style="19" customWidth="1"/>
    <col min="5" max="5" width="12.7109375" style="19" customWidth="1"/>
    <col min="6" max="6" width="21.85546875" style="1" bestFit="1" customWidth="1"/>
    <col min="7" max="7" width="35.28515625" style="20" customWidth="1"/>
    <col min="8" max="9" width="12.85546875" style="20" customWidth="1"/>
    <col min="10" max="10" width="13.28515625" style="20" customWidth="1"/>
    <col min="11" max="11" width="21.85546875" style="21" customWidth="1"/>
    <col min="12" max="12" width="14.85546875" style="13" customWidth="1"/>
    <col min="13" max="13" width="12.28515625" style="13" bestFit="1" customWidth="1"/>
    <col min="14" max="14" width="9.140625" style="13"/>
    <col min="15" max="16" width="9.5703125" style="13" bestFit="1" customWidth="1"/>
    <col min="17" max="36" width="9.140625" style="13"/>
    <col min="37" max="16384" width="9.140625" style="14"/>
  </cols>
  <sheetData>
    <row r="1" spans="1:36" ht="15.75" customHeight="1">
      <c r="A1" s="8"/>
      <c r="B1" s="9"/>
      <c r="C1" s="10"/>
      <c r="D1" s="10"/>
      <c r="E1" s="10"/>
      <c r="F1" s="10"/>
      <c r="G1" s="11"/>
      <c r="H1" s="11"/>
      <c r="I1" s="11"/>
      <c r="J1" s="11"/>
      <c r="K1" s="12"/>
    </row>
    <row r="2" spans="1:36" s="15" customFormat="1" ht="96" customHeight="1">
      <c r="B2" s="5" t="s">
        <v>35</v>
      </c>
      <c r="C2" s="2" t="s">
        <v>36</v>
      </c>
      <c r="D2" s="2" t="s">
        <v>37</v>
      </c>
      <c r="E2" s="2" t="s">
        <v>38</v>
      </c>
      <c r="F2" s="2" t="s">
        <v>39</v>
      </c>
      <c r="G2" s="6" t="s">
        <v>40</v>
      </c>
      <c r="H2" s="11"/>
      <c r="I2" s="11"/>
      <c r="J2" s="11"/>
      <c r="K2" s="12"/>
      <c r="L2" s="16"/>
      <c r="M2" s="16"/>
      <c r="N2" s="16"/>
      <c r="O2" s="16"/>
      <c r="P2" s="16"/>
      <c r="Q2" s="16"/>
      <c r="R2" s="16"/>
      <c r="S2" s="16"/>
      <c r="T2" s="16"/>
      <c r="U2" s="16"/>
      <c r="V2" s="16"/>
      <c r="W2" s="16"/>
      <c r="X2" s="16"/>
      <c r="Y2" s="16"/>
      <c r="Z2" s="16"/>
      <c r="AA2" s="16"/>
      <c r="AB2" s="16"/>
      <c r="AC2" s="16"/>
      <c r="AD2" s="16"/>
      <c r="AE2" s="16"/>
      <c r="AF2" s="16"/>
      <c r="AG2" s="16"/>
      <c r="AH2" s="16"/>
      <c r="AI2" s="16"/>
      <c r="AJ2" s="16"/>
    </row>
    <row r="3" spans="1:36" ht="17.100000000000001" customHeight="1">
      <c r="B3" s="23" t="s">
        <v>41</v>
      </c>
      <c r="C3" s="3" t="s">
        <v>42</v>
      </c>
      <c r="D3" s="24">
        <v>4246300</v>
      </c>
      <c r="E3" s="7">
        <v>0</v>
      </c>
      <c r="F3" s="48">
        <f>D3*(1-E3)</f>
        <v>4246300</v>
      </c>
      <c r="G3" s="98"/>
      <c r="H3" s="11"/>
      <c r="I3" s="11"/>
      <c r="J3" s="11"/>
      <c r="K3" s="12"/>
    </row>
    <row r="4" spans="1:36" ht="17.100000000000001" customHeight="1">
      <c r="B4" s="23" t="s">
        <v>43</v>
      </c>
      <c r="C4" s="3" t="s">
        <v>44</v>
      </c>
      <c r="D4" s="24">
        <v>1819800</v>
      </c>
      <c r="E4" s="7">
        <v>0</v>
      </c>
      <c r="F4" s="48">
        <f>D4*(1-E4)</f>
        <v>1819800</v>
      </c>
      <c r="G4" s="98"/>
      <c r="H4" s="11"/>
      <c r="I4" s="11"/>
      <c r="J4" s="11"/>
      <c r="K4" s="12"/>
    </row>
    <row r="5" spans="1:36" ht="17.100000000000001" customHeight="1">
      <c r="B5" s="23" t="s">
        <v>45</v>
      </c>
      <c r="C5" s="3" t="s">
        <v>46</v>
      </c>
      <c r="D5" s="24">
        <v>1061600</v>
      </c>
      <c r="E5" s="7">
        <v>0</v>
      </c>
      <c r="F5" s="48">
        <f>D5*(1-E5)</f>
        <v>1061600</v>
      </c>
      <c r="G5" s="98"/>
      <c r="H5" s="11"/>
      <c r="I5" s="11"/>
      <c r="J5" s="11"/>
      <c r="K5" s="12"/>
    </row>
    <row r="6" spans="1:36" ht="17.100000000000001" customHeight="1">
      <c r="B6" s="23" t="s">
        <v>47</v>
      </c>
      <c r="C6" s="3" t="s">
        <v>48</v>
      </c>
      <c r="D6" s="24">
        <v>454900</v>
      </c>
      <c r="E6" s="7">
        <v>0</v>
      </c>
      <c r="F6" s="48">
        <f>D6*(1-E6)</f>
        <v>454900</v>
      </c>
      <c r="G6" s="98"/>
      <c r="H6" s="11"/>
      <c r="I6" s="11"/>
      <c r="J6" s="11"/>
      <c r="K6" s="12"/>
    </row>
    <row r="7" spans="1:36" ht="17.100000000000001" customHeight="1">
      <c r="B7" s="23" t="s">
        <v>49</v>
      </c>
      <c r="C7" s="3" t="s">
        <v>50</v>
      </c>
      <c r="D7" s="24">
        <v>2047300</v>
      </c>
      <c r="E7" s="7">
        <v>0</v>
      </c>
      <c r="F7" s="48">
        <f t="shared" ref="F7:F9" si="0">D7*(1-E7)</f>
        <v>2047300</v>
      </c>
      <c r="G7" s="98"/>
      <c r="H7" s="11"/>
      <c r="I7" s="11"/>
      <c r="J7" s="11"/>
      <c r="K7" s="12"/>
    </row>
    <row r="8" spans="1:36" ht="17.100000000000001" customHeight="1">
      <c r="B8" s="23" t="s">
        <v>51</v>
      </c>
      <c r="C8" s="3" t="s">
        <v>52</v>
      </c>
      <c r="D8" s="24">
        <v>877400</v>
      </c>
      <c r="E8" s="7">
        <v>0</v>
      </c>
      <c r="F8" s="48">
        <f t="shared" si="0"/>
        <v>877400</v>
      </c>
      <c r="G8" s="98"/>
      <c r="H8" s="11"/>
      <c r="I8" s="11"/>
      <c r="J8" s="11"/>
      <c r="K8" s="12"/>
    </row>
    <row r="9" spans="1:36" ht="17.100000000000001" customHeight="1">
      <c r="B9" s="23" t="s">
        <v>53</v>
      </c>
      <c r="C9" s="3" t="s">
        <v>54</v>
      </c>
      <c r="D9" s="24">
        <v>511800</v>
      </c>
      <c r="E9" s="7">
        <v>0</v>
      </c>
      <c r="F9" s="48">
        <f t="shared" si="0"/>
        <v>511800</v>
      </c>
      <c r="G9" s="98"/>
      <c r="H9" s="11"/>
      <c r="I9" s="11"/>
      <c r="J9" s="11"/>
      <c r="K9" s="12"/>
    </row>
    <row r="10" spans="1:36" ht="17.100000000000001" customHeight="1">
      <c r="B10" s="23" t="s">
        <v>55</v>
      </c>
      <c r="C10" s="3" t="s">
        <v>56</v>
      </c>
      <c r="D10" s="24">
        <v>219400</v>
      </c>
      <c r="E10" s="7">
        <v>0</v>
      </c>
      <c r="F10" s="48">
        <f t="shared" ref="F10:F29" si="1">D10*(1-E10)</f>
        <v>219400</v>
      </c>
      <c r="G10" s="98"/>
      <c r="H10" s="11"/>
      <c r="I10" s="11"/>
      <c r="J10" s="11"/>
      <c r="K10" s="12"/>
    </row>
    <row r="11" spans="1:36" ht="17.100000000000001" customHeight="1">
      <c r="B11" s="23" t="s">
        <v>57</v>
      </c>
      <c r="C11" s="3" t="s">
        <v>58</v>
      </c>
      <c r="D11" s="24">
        <v>5914500</v>
      </c>
      <c r="E11" s="7">
        <v>0</v>
      </c>
      <c r="F11" s="48">
        <f t="shared" ref="F11:F13" si="2">D11*(1-E11)</f>
        <v>5914500</v>
      </c>
      <c r="G11" s="98"/>
      <c r="H11" s="11"/>
      <c r="I11" s="11"/>
      <c r="J11" s="11"/>
      <c r="K11" s="12"/>
    </row>
    <row r="12" spans="1:36" ht="17.100000000000001" customHeight="1">
      <c r="B12" s="23" t="s">
        <v>59</v>
      </c>
      <c r="C12" s="3" t="s">
        <v>60</v>
      </c>
      <c r="D12" s="24">
        <v>2534800</v>
      </c>
      <c r="E12" s="7">
        <v>0</v>
      </c>
      <c r="F12" s="48">
        <f t="shared" si="2"/>
        <v>2534800</v>
      </c>
      <c r="G12" s="98"/>
      <c r="H12" s="11"/>
      <c r="I12" s="11"/>
      <c r="J12" s="11"/>
      <c r="K12" s="12"/>
    </row>
    <row r="13" spans="1:36" ht="17.100000000000001" customHeight="1">
      <c r="B13" s="23" t="s">
        <v>61</v>
      </c>
      <c r="C13" s="3" t="s">
        <v>62</v>
      </c>
      <c r="D13" s="24">
        <v>1478600</v>
      </c>
      <c r="E13" s="7">
        <v>0</v>
      </c>
      <c r="F13" s="48">
        <f t="shared" si="2"/>
        <v>1478600</v>
      </c>
      <c r="G13" s="98"/>
      <c r="H13" s="11"/>
      <c r="I13" s="11"/>
      <c r="J13" s="11"/>
      <c r="K13" s="12"/>
    </row>
    <row r="14" spans="1:36" ht="17.100000000000001" customHeight="1">
      <c r="B14" s="23" t="s">
        <v>63</v>
      </c>
      <c r="C14" s="3" t="s">
        <v>64</v>
      </c>
      <c r="D14" s="24">
        <v>633700</v>
      </c>
      <c r="E14" s="7">
        <v>0</v>
      </c>
      <c r="F14" s="48">
        <f t="shared" si="1"/>
        <v>633700</v>
      </c>
      <c r="G14" s="98"/>
      <c r="H14" s="11"/>
      <c r="I14" s="11"/>
      <c r="J14" s="11"/>
      <c r="K14" s="12"/>
    </row>
    <row r="15" spans="1:36">
      <c r="B15" s="23" t="s">
        <v>65</v>
      </c>
      <c r="C15" s="3" t="s">
        <v>66</v>
      </c>
      <c r="D15" s="24">
        <v>700</v>
      </c>
      <c r="E15" s="7">
        <v>0</v>
      </c>
      <c r="F15" s="48">
        <f t="shared" ref="F15:F17" si="3">D15*(1-E15)</f>
        <v>700</v>
      </c>
      <c r="G15" s="98"/>
      <c r="H15" s="11"/>
      <c r="I15" s="11"/>
      <c r="J15" s="11"/>
      <c r="K15" s="12"/>
    </row>
    <row r="16" spans="1:36">
      <c r="B16" s="23" t="s">
        <v>67</v>
      </c>
      <c r="C16" s="3" t="s">
        <v>68</v>
      </c>
      <c r="D16" s="24">
        <v>400</v>
      </c>
      <c r="E16" s="7">
        <v>0</v>
      </c>
      <c r="F16" s="48">
        <f t="shared" si="3"/>
        <v>400</v>
      </c>
      <c r="G16" s="98"/>
      <c r="H16" s="11"/>
      <c r="I16" s="11"/>
      <c r="J16" s="11"/>
      <c r="K16" s="12"/>
    </row>
    <row r="17" spans="2:11">
      <c r="B17" s="23" t="s">
        <v>69</v>
      </c>
      <c r="C17" s="3" t="s">
        <v>70</v>
      </c>
      <c r="D17" s="24">
        <v>200</v>
      </c>
      <c r="E17" s="7">
        <v>0</v>
      </c>
      <c r="F17" s="48">
        <f t="shared" si="3"/>
        <v>200</v>
      </c>
      <c r="G17" s="98"/>
      <c r="H17" s="11"/>
      <c r="I17" s="11"/>
      <c r="J17" s="11"/>
      <c r="K17" s="12"/>
    </row>
    <row r="18" spans="2:11">
      <c r="B18" s="23" t="s">
        <v>71</v>
      </c>
      <c r="C18" s="3" t="s">
        <v>72</v>
      </c>
      <c r="D18" s="24">
        <v>100</v>
      </c>
      <c r="E18" s="7">
        <v>0</v>
      </c>
      <c r="F18" s="48">
        <f t="shared" si="1"/>
        <v>100</v>
      </c>
      <c r="G18" s="98"/>
      <c r="H18" s="11"/>
      <c r="I18" s="11"/>
      <c r="J18" s="11"/>
      <c r="K18" s="12"/>
    </row>
    <row r="19" spans="2:11" ht="17.100000000000001" customHeight="1">
      <c r="B19" s="23" t="s">
        <v>73</v>
      </c>
      <c r="C19" s="3" t="s">
        <v>74</v>
      </c>
      <c r="D19" s="24">
        <v>454900</v>
      </c>
      <c r="E19" s="7">
        <v>0</v>
      </c>
      <c r="F19" s="48">
        <f t="shared" ref="F19:F21" si="4">D19*(1-E19)</f>
        <v>454900</v>
      </c>
      <c r="G19" s="98"/>
      <c r="H19" s="11"/>
      <c r="I19" s="11"/>
      <c r="J19" s="11"/>
      <c r="K19" s="12"/>
    </row>
    <row r="20" spans="2:11" ht="17.100000000000001" customHeight="1">
      <c r="B20" s="23" t="s">
        <v>75</v>
      </c>
      <c r="C20" s="3" t="s">
        <v>76</v>
      </c>
      <c r="D20" s="24">
        <v>195000</v>
      </c>
      <c r="E20" s="7">
        <v>0</v>
      </c>
      <c r="F20" s="48">
        <f t="shared" si="4"/>
        <v>195000</v>
      </c>
      <c r="G20" s="98"/>
      <c r="H20" s="11"/>
      <c r="I20" s="11"/>
      <c r="J20" s="11"/>
      <c r="K20" s="12"/>
    </row>
    <row r="21" spans="2:11" ht="17.100000000000001" customHeight="1">
      <c r="B21" s="23" t="s">
        <v>77</v>
      </c>
      <c r="C21" s="3" t="s">
        <v>78</v>
      </c>
      <c r="D21" s="24">
        <v>113800</v>
      </c>
      <c r="E21" s="7">
        <v>0</v>
      </c>
      <c r="F21" s="48">
        <f t="shared" si="4"/>
        <v>113800</v>
      </c>
      <c r="G21" s="98"/>
      <c r="H21" s="11"/>
      <c r="I21" s="11"/>
      <c r="J21" s="11"/>
      <c r="K21" s="12"/>
    </row>
    <row r="22" spans="2:11" ht="17.100000000000001" customHeight="1">
      <c r="B22" s="23" t="s">
        <v>79</v>
      </c>
      <c r="C22" s="3" t="s">
        <v>80</v>
      </c>
      <c r="D22" s="24">
        <v>48700</v>
      </c>
      <c r="E22" s="7">
        <v>0</v>
      </c>
      <c r="F22" s="48">
        <f t="shared" si="1"/>
        <v>48700</v>
      </c>
      <c r="G22" s="98"/>
      <c r="H22" s="11"/>
      <c r="I22" s="11"/>
      <c r="J22" s="11"/>
      <c r="K22" s="12"/>
    </row>
    <row r="23" spans="2:11" ht="17.100000000000001" customHeight="1">
      <c r="B23" s="23" t="s">
        <v>81</v>
      </c>
      <c r="C23" s="96" t="s">
        <v>82</v>
      </c>
      <c r="D23" s="24">
        <v>3412200</v>
      </c>
      <c r="E23" s="7">
        <v>0</v>
      </c>
      <c r="F23" s="48">
        <f t="shared" ref="F23:F25" si="5">D23*(1-E23)</f>
        <v>3412200</v>
      </c>
      <c r="G23" s="98"/>
      <c r="H23" s="11"/>
      <c r="I23" s="11"/>
      <c r="J23" s="11"/>
      <c r="K23" s="12"/>
    </row>
    <row r="24" spans="2:11" ht="17.100000000000001" customHeight="1">
      <c r="B24" s="23" t="s">
        <v>83</v>
      </c>
      <c r="C24" s="96" t="s">
        <v>84</v>
      </c>
      <c r="D24" s="24">
        <v>1462400</v>
      </c>
      <c r="E24" s="7">
        <v>0</v>
      </c>
      <c r="F24" s="48">
        <f t="shared" si="5"/>
        <v>1462400</v>
      </c>
      <c r="G24" s="98"/>
      <c r="H24" s="11"/>
      <c r="I24" s="11"/>
      <c r="J24" s="11"/>
      <c r="K24" s="12"/>
    </row>
    <row r="25" spans="2:11" ht="17.100000000000001" customHeight="1">
      <c r="B25" s="23" t="s">
        <v>85</v>
      </c>
      <c r="C25" s="96" t="s">
        <v>86</v>
      </c>
      <c r="D25" s="24">
        <v>853100</v>
      </c>
      <c r="E25" s="7">
        <v>0</v>
      </c>
      <c r="F25" s="48">
        <f t="shared" si="5"/>
        <v>853100</v>
      </c>
      <c r="G25" s="98"/>
      <c r="H25" s="11"/>
      <c r="I25" s="11"/>
      <c r="J25" s="11"/>
      <c r="K25" s="12"/>
    </row>
    <row r="26" spans="2:11" ht="17.100000000000001" customHeight="1">
      <c r="B26" s="23" t="s">
        <v>87</v>
      </c>
      <c r="C26" s="96" t="s">
        <v>88</v>
      </c>
      <c r="D26" s="24">
        <v>365600</v>
      </c>
      <c r="E26" s="7">
        <v>0</v>
      </c>
      <c r="F26" s="48">
        <f t="shared" si="1"/>
        <v>365600</v>
      </c>
      <c r="G26" s="98"/>
      <c r="H26" s="11"/>
      <c r="I26" s="11"/>
      <c r="J26" s="11"/>
      <c r="K26" s="12"/>
    </row>
    <row r="27" spans="2:11" ht="19.5" customHeight="1">
      <c r="B27" s="23" t="s">
        <v>89</v>
      </c>
      <c r="C27" s="3" t="s">
        <v>90</v>
      </c>
      <c r="D27" s="24">
        <v>1692500</v>
      </c>
      <c r="E27" s="7">
        <v>0</v>
      </c>
      <c r="F27" s="48">
        <f t="shared" si="1"/>
        <v>1692500</v>
      </c>
      <c r="G27" s="98"/>
      <c r="H27" s="11"/>
      <c r="I27" s="11"/>
      <c r="J27" s="11"/>
      <c r="K27" s="12"/>
    </row>
    <row r="28" spans="2:11" ht="409.5">
      <c r="B28" s="23" t="s">
        <v>91</v>
      </c>
      <c r="C28" s="3" t="s">
        <v>92</v>
      </c>
      <c r="D28" s="24">
        <v>5551600</v>
      </c>
      <c r="E28" s="7">
        <v>0</v>
      </c>
      <c r="F28" s="48">
        <f t="shared" si="1"/>
        <v>5551600</v>
      </c>
      <c r="G28" s="98"/>
      <c r="H28" s="11"/>
      <c r="I28" s="11"/>
      <c r="J28" s="11"/>
      <c r="K28" s="12"/>
    </row>
    <row r="29" spans="2:11" ht="15.75" customHeight="1">
      <c r="B29" s="23" t="s">
        <v>93</v>
      </c>
      <c r="C29" s="3" t="s">
        <v>94</v>
      </c>
      <c r="D29" s="24">
        <v>48700</v>
      </c>
      <c r="E29" s="7">
        <v>0</v>
      </c>
      <c r="F29" s="48">
        <f t="shared" si="1"/>
        <v>48700</v>
      </c>
      <c r="G29" s="98"/>
      <c r="H29" s="11"/>
      <c r="I29" s="11"/>
      <c r="J29" s="11"/>
      <c r="K29" s="12"/>
    </row>
    <row r="30" spans="2:11" ht="29.1" customHeight="1">
      <c r="B30" s="104" t="s">
        <v>95</v>
      </c>
      <c r="C30" s="105"/>
      <c r="D30" s="105"/>
      <c r="E30" s="106"/>
      <c r="F30" s="49">
        <f>SUM(F3:F29)</f>
        <v>36000000</v>
      </c>
      <c r="G30" s="97"/>
      <c r="H30" s="11"/>
      <c r="I30" s="11"/>
      <c r="J30" s="11"/>
      <c r="K30" s="12"/>
    </row>
    <row r="31" spans="2:11">
      <c r="H31" s="11"/>
      <c r="I31" s="11"/>
      <c r="J31" s="11"/>
      <c r="K31" s="12"/>
    </row>
    <row r="32" spans="2:11" ht="53.25" customHeight="1">
      <c r="B32" s="107" t="s">
        <v>96</v>
      </c>
      <c r="C32" s="107"/>
      <c r="D32" s="107"/>
      <c r="E32" s="107"/>
      <c r="F32" s="107"/>
      <c r="G32" s="107"/>
    </row>
    <row r="33" spans="2:7" ht="186" customHeight="1">
      <c r="B33" s="107" t="s">
        <v>97</v>
      </c>
      <c r="C33" s="107"/>
      <c r="D33" s="107"/>
      <c r="E33" s="107"/>
      <c r="F33" s="107"/>
      <c r="G33" s="107"/>
    </row>
    <row r="34" spans="2:7" ht="104.25" customHeight="1">
      <c r="B34" s="107" t="s">
        <v>98</v>
      </c>
      <c r="C34" s="107"/>
      <c r="D34" s="107"/>
      <c r="E34" s="107"/>
      <c r="F34" s="107"/>
      <c r="G34" s="107"/>
    </row>
  </sheetData>
  <mergeCells count="4">
    <mergeCell ref="B30:E30"/>
    <mergeCell ref="B32:G32"/>
    <mergeCell ref="B33:G33"/>
    <mergeCell ref="B34:G34"/>
  </mergeCells>
  <phoneticPr fontId="16" type="noConversion"/>
  <pageMargins left="0.70866141732283472" right="0.70866141732283472" top="0.74803149606299213" bottom="0.74803149606299213" header="0.31496062992125984" footer="0.31496062992125984"/>
  <pageSetup paperSize="9" scale="78" fitToHeight="0" orientation="landscape" verticalDpi="1200" r:id="rId1"/>
  <headerFooter>
    <oddHeader>&amp;L&amp;G&amp;CNATO UNCLASSIFIED</oddHeader>
  </headerFooter>
  <ignoredErrors>
    <ignoredError sqref="B3:B2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1"/>
  <sheetViews>
    <sheetView zoomScale="90" zoomScaleNormal="90" workbookViewId="0">
      <selection activeCell="I46" sqref="I46"/>
    </sheetView>
  </sheetViews>
  <sheetFormatPr defaultColWidth="9.140625" defaultRowHeight="15.75"/>
  <cols>
    <col min="1" max="1" width="9.140625" style="14"/>
    <col min="2" max="2" width="11" style="17" customWidth="1"/>
    <col min="3" max="3" width="46.5703125" style="18" customWidth="1"/>
    <col min="4" max="4" width="18.140625" style="18" customWidth="1"/>
    <col min="5" max="5" width="15.140625" style="19" customWidth="1"/>
    <col min="6" max="6" width="15.42578125" style="19" customWidth="1"/>
    <col min="7" max="7" width="15.85546875" style="1" customWidth="1"/>
    <col min="8" max="10" width="15.85546875" style="20" customWidth="1"/>
    <col min="11" max="11" width="14.85546875" style="13" customWidth="1"/>
    <col min="12" max="12" width="12.28515625" style="13" bestFit="1" customWidth="1"/>
    <col min="13" max="13" width="41.140625" style="13" customWidth="1"/>
    <col min="14" max="14" width="25.85546875" style="13" customWidth="1"/>
    <col min="15" max="15" width="9.5703125" style="13" bestFit="1" customWidth="1"/>
    <col min="16" max="35" width="9.140625" style="13"/>
    <col min="36" max="16384" width="9.140625" style="14"/>
  </cols>
  <sheetData>
    <row r="1" spans="1:10" ht="15.75" customHeight="1">
      <c r="A1" s="8"/>
      <c r="B1" s="9"/>
      <c r="C1" s="10"/>
      <c r="D1" s="10"/>
      <c r="E1" s="10"/>
      <c r="F1" s="10"/>
      <c r="G1" s="32"/>
      <c r="H1" s="11"/>
      <c r="I1" s="11"/>
      <c r="J1" s="11"/>
    </row>
    <row r="2" spans="1:10" s="15" customFormat="1">
      <c r="B2" s="4" t="s">
        <v>99</v>
      </c>
      <c r="C2" s="108" t="s">
        <v>100</v>
      </c>
      <c r="D2" s="109"/>
      <c r="E2" s="109"/>
      <c r="F2" s="109"/>
      <c r="G2" s="110"/>
      <c r="H2" s="11"/>
      <c r="I2" s="11"/>
      <c r="J2" s="11"/>
    </row>
    <row r="3" spans="1:10" s="15" customFormat="1" ht="94.5" collapsed="1">
      <c r="B3" s="54" t="s">
        <v>101</v>
      </c>
      <c r="C3" s="114" t="s">
        <v>102</v>
      </c>
      <c r="D3" s="114"/>
      <c r="E3" s="99" t="s">
        <v>103</v>
      </c>
      <c r="F3" s="22" t="s">
        <v>104</v>
      </c>
      <c r="G3" s="99" t="s">
        <v>105</v>
      </c>
      <c r="H3" s="11"/>
      <c r="I3" s="11"/>
      <c r="J3" s="11"/>
    </row>
    <row r="4" spans="1:10">
      <c r="B4" s="33" t="s">
        <v>106</v>
      </c>
      <c r="C4" s="113" t="s">
        <v>107</v>
      </c>
      <c r="D4" s="113"/>
      <c r="E4" s="34">
        <v>3</v>
      </c>
      <c r="F4" s="119"/>
      <c r="G4" s="38"/>
      <c r="H4" s="11"/>
      <c r="I4" s="11"/>
      <c r="J4" s="11"/>
    </row>
    <row r="5" spans="1:10">
      <c r="B5" s="33" t="s">
        <v>108</v>
      </c>
      <c r="C5" s="113" t="s">
        <v>109</v>
      </c>
      <c r="D5" s="113"/>
      <c r="E5" s="34">
        <v>3</v>
      </c>
      <c r="F5" s="120"/>
      <c r="G5" s="38"/>
      <c r="H5" s="11"/>
      <c r="I5" s="11"/>
      <c r="J5" s="11"/>
    </row>
    <row r="6" spans="1:10">
      <c r="B6" s="33" t="s">
        <v>110</v>
      </c>
      <c r="C6" s="113" t="s">
        <v>111</v>
      </c>
      <c r="D6" s="113"/>
      <c r="E6" s="34">
        <v>3</v>
      </c>
      <c r="F6" s="120"/>
      <c r="G6" s="38"/>
      <c r="H6" s="11"/>
      <c r="I6" s="11"/>
      <c r="J6" s="11"/>
    </row>
    <row r="7" spans="1:10">
      <c r="B7" s="33" t="s">
        <v>112</v>
      </c>
      <c r="C7" s="113" t="s">
        <v>113</v>
      </c>
      <c r="D7" s="113"/>
      <c r="E7" s="35">
        <v>3</v>
      </c>
      <c r="F7" s="120"/>
      <c r="G7" s="38"/>
      <c r="H7" s="11"/>
      <c r="I7" s="11"/>
      <c r="J7" s="11"/>
    </row>
    <row r="8" spans="1:10">
      <c r="B8" s="33" t="s">
        <v>114</v>
      </c>
      <c r="C8" s="113" t="s">
        <v>115</v>
      </c>
      <c r="D8" s="113"/>
      <c r="E8" s="35">
        <v>3</v>
      </c>
      <c r="F8" s="120"/>
      <c r="G8" s="38"/>
      <c r="H8" s="11"/>
      <c r="I8" s="11"/>
      <c r="J8" s="11"/>
    </row>
    <row r="9" spans="1:10">
      <c r="B9" s="33" t="s">
        <v>116</v>
      </c>
      <c r="C9" s="113" t="s">
        <v>117</v>
      </c>
      <c r="D9" s="113"/>
      <c r="E9" s="35">
        <v>3</v>
      </c>
      <c r="F9" s="120"/>
      <c r="G9" s="38"/>
      <c r="H9" s="11"/>
      <c r="I9" s="11"/>
      <c r="J9" s="11"/>
    </row>
    <row r="10" spans="1:10">
      <c r="B10" s="33" t="s">
        <v>118</v>
      </c>
      <c r="C10" s="113" t="s">
        <v>119</v>
      </c>
      <c r="D10" s="113"/>
      <c r="E10" s="34">
        <v>3</v>
      </c>
      <c r="F10" s="120"/>
      <c r="G10" s="38"/>
      <c r="H10" s="11"/>
      <c r="I10" s="11"/>
      <c r="J10" s="11"/>
    </row>
    <row r="11" spans="1:10">
      <c r="B11" s="33" t="s">
        <v>120</v>
      </c>
      <c r="C11" s="113" t="s">
        <v>121</v>
      </c>
      <c r="D11" s="113"/>
      <c r="E11" s="34">
        <v>3</v>
      </c>
      <c r="F11" s="120"/>
      <c r="G11" s="38"/>
      <c r="H11" s="11"/>
      <c r="I11" s="11"/>
      <c r="J11" s="11"/>
    </row>
    <row r="12" spans="1:10">
      <c r="B12" s="33" t="s">
        <v>122</v>
      </c>
      <c r="C12" s="113" t="s">
        <v>123</v>
      </c>
      <c r="D12" s="113"/>
      <c r="E12" s="34">
        <v>3</v>
      </c>
      <c r="F12" s="120"/>
      <c r="G12" s="38"/>
      <c r="H12" s="11"/>
      <c r="I12" s="11"/>
      <c r="J12" s="11"/>
    </row>
    <row r="13" spans="1:10">
      <c r="B13" s="33" t="s">
        <v>124</v>
      </c>
      <c r="C13" s="113" t="s">
        <v>125</v>
      </c>
      <c r="D13" s="113"/>
      <c r="E13" s="35">
        <v>3</v>
      </c>
      <c r="F13" s="120"/>
      <c r="G13" s="38"/>
      <c r="H13" s="11"/>
      <c r="I13" s="11"/>
      <c r="J13" s="11"/>
    </row>
    <row r="14" spans="1:10">
      <c r="B14" s="33" t="s">
        <v>126</v>
      </c>
      <c r="C14" s="113" t="s">
        <v>127</v>
      </c>
      <c r="D14" s="113"/>
      <c r="E14" s="35">
        <v>3</v>
      </c>
      <c r="F14" s="120"/>
      <c r="G14" s="38"/>
      <c r="H14" s="11"/>
      <c r="I14" s="11"/>
      <c r="J14" s="11"/>
    </row>
    <row r="15" spans="1:10">
      <c r="B15" s="33" t="s">
        <v>128</v>
      </c>
      <c r="C15" s="113" t="s">
        <v>129</v>
      </c>
      <c r="D15" s="113"/>
      <c r="E15" s="35">
        <v>3</v>
      </c>
      <c r="F15" s="120"/>
      <c r="G15" s="38"/>
      <c r="H15" s="11"/>
      <c r="I15" s="11"/>
      <c r="J15" s="11"/>
    </row>
    <row r="16" spans="1:10">
      <c r="B16" s="33" t="s">
        <v>130</v>
      </c>
      <c r="C16" s="113" t="s">
        <v>131</v>
      </c>
      <c r="D16" s="113"/>
      <c r="E16" s="34">
        <v>3</v>
      </c>
      <c r="F16" s="120"/>
      <c r="G16" s="38"/>
      <c r="H16" s="11"/>
      <c r="I16" s="11"/>
      <c r="J16" s="11"/>
    </row>
    <row r="17" spans="2:13">
      <c r="B17" s="33" t="s">
        <v>132</v>
      </c>
      <c r="C17" s="113" t="s">
        <v>133</v>
      </c>
      <c r="D17" s="113"/>
      <c r="E17" s="35">
        <v>3</v>
      </c>
      <c r="F17" s="120"/>
      <c r="G17" s="38"/>
      <c r="H17" s="11"/>
      <c r="I17" s="11"/>
      <c r="J17" s="11"/>
    </row>
    <row r="18" spans="2:13">
      <c r="B18" s="33" t="s">
        <v>134</v>
      </c>
      <c r="C18" s="113" t="s">
        <v>135</v>
      </c>
      <c r="D18" s="113"/>
      <c r="E18" s="35">
        <v>3</v>
      </c>
      <c r="F18" s="120"/>
      <c r="G18" s="38"/>
      <c r="H18" s="11"/>
      <c r="I18" s="11"/>
      <c r="J18" s="11"/>
    </row>
    <row r="19" spans="2:13">
      <c r="B19" s="33" t="s">
        <v>136</v>
      </c>
      <c r="C19" s="113" t="s">
        <v>137</v>
      </c>
      <c r="D19" s="113"/>
      <c r="E19" s="35">
        <v>3</v>
      </c>
      <c r="F19" s="120"/>
      <c r="G19" s="38"/>
      <c r="H19" s="11"/>
      <c r="I19" s="11"/>
      <c r="J19" s="11"/>
    </row>
    <row r="20" spans="2:13">
      <c r="B20" s="33" t="s">
        <v>138</v>
      </c>
      <c r="C20" s="113" t="s">
        <v>139</v>
      </c>
      <c r="D20" s="113"/>
      <c r="E20" s="35">
        <v>3</v>
      </c>
      <c r="F20" s="120"/>
      <c r="G20" s="38"/>
      <c r="H20" s="11"/>
      <c r="I20" s="11"/>
      <c r="J20" s="11"/>
    </row>
    <row r="21" spans="2:13">
      <c r="B21" s="33" t="s">
        <v>140</v>
      </c>
      <c r="C21" s="113" t="s">
        <v>141</v>
      </c>
      <c r="D21" s="113"/>
      <c r="E21" s="34">
        <v>3</v>
      </c>
      <c r="F21" s="120"/>
      <c r="G21" s="38"/>
      <c r="H21" s="11"/>
      <c r="I21" s="11"/>
      <c r="J21" s="11"/>
    </row>
    <row r="22" spans="2:13">
      <c r="B22" s="33" t="s">
        <v>142</v>
      </c>
      <c r="C22" s="113" t="s">
        <v>143</v>
      </c>
      <c r="D22" s="113"/>
      <c r="E22" s="34">
        <v>3</v>
      </c>
      <c r="F22" s="120"/>
      <c r="G22" s="38"/>
      <c r="H22" s="11"/>
      <c r="I22" s="11"/>
      <c r="J22" s="11"/>
    </row>
    <row r="23" spans="2:13">
      <c r="B23" s="33" t="s">
        <v>144</v>
      </c>
      <c r="C23" s="113" t="s">
        <v>145</v>
      </c>
      <c r="D23" s="113"/>
      <c r="E23" s="34">
        <v>3</v>
      </c>
      <c r="F23" s="120"/>
      <c r="G23" s="38"/>
      <c r="H23" s="11"/>
      <c r="I23" s="11"/>
      <c r="J23" s="11"/>
    </row>
    <row r="24" spans="2:13">
      <c r="B24" s="33" t="s">
        <v>146</v>
      </c>
      <c r="C24" s="113" t="s">
        <v>147</v>
      </c>
      <c r="D24" s="113"/>
      <c r="E24" s="35">
        <v>3</v>
      </c>
      <c r="F24" s="120"/>
      <c r="G24" s="38"/>
      <c r="H24" s="11"/>
      <c r="I24" s="11"/>
      <c r="J24" s="11"/>
    </row>
    <row r="25" spans="2:13">
      <c r="B25" s="33" t="s">
        <v>148</v>
      </c>
      <c r="C25" s="113" t="s">
        <v>149</v>
      </c>
      <c r="D25" s="113"/>
      <c r="E25" s="35">
        <v>3</v>
      </c>
      <c r="F25" s="120"/>
      <c r="G25" s="38"/>
      <c r="H25" s="11"/>
      <c r="I25" s="11"/>
      <c r="J25" s="11"/>
    </row>
    <row r="26" spans="2:13">
      <c r="B26" s="33" t="s">
        <v>150</v>
      </c>
      <c r="C26" s="113" t="s">
        <v>151</v>
      </c>
      <c r="D26" s="113"/>
      <c r="E26" s="34">
        <v>3</v>
      </c>
      <c r="F26" s="120"/>
      <c r="G26" s="38"/>
      <c r="H26" s="11"/>
      <c r="I26" s="11"/>
      <c r="J26" s="11"/>
    </row>
    <row r="27" spans="2:13">
      <c r="B27" s="33" t="s">
        <v>152</v>
      </c>
      <c r="C27" s="113" t="s">
        <v>153</v>
      </c>
      <c r="D27" s="113"/>
      <c r="E27" s="35">
        <v>3</v>
      </c>
      <c r="F27" s="120"/>
      <c r="G27" s="38"/>
      <c r="H27" s="11"/>
      <c r="I27" s="11"/>
      <c r="J27" s="11"/>
    </row>
    <row r="28" spans="2:13">
      <c r="B28" s="33" t="s">
        <v>154</v>
      </c>
      <c r="C28" s="113" t="s">
        <v>155</v>
      </c>
      <c r="D28" s="113"/>
      <c r="E28" s="35">
        <v>3</v>
      </c>
      <c r="F28" s="120"/>
      <c r="G28" s="38"/>
      <c r="H28" s="11"/>
      <c r="I28" s="11"/>
      <c r="J28" s="11"/>
    </row>
    <row r="29" spans="2:13">
      <c r="B29" s="33" t="s">
        <v>156</v>
      </c>
      <c r="C29" s="113" t="s">
        <v>157</v>
      </c>
      <c r="D29" s="113"/>
      <c r="E29" s="35">
        <v>3</v>
      </c>
      <c r="F29" s="120"/>
      <c r="G29" s="38"/>
      <c r="H29" s="11"/>
      <c r="I29" s="11"/>
      <c r="J29" s="11"/>
    </row>
    <row r="30" spans="2:13">
      <c r="B30" s="118" t="s">
        <v>158</v>
      </c>
      <c r="C30" s="118"/>
      <c r="D30" s="118"/>
      <c r="E30" s="118"/>
      <c r="F30" s="121"/>
      <c r="G30" s="36">
        <f>SUM(G4:G29)</f>
        <v>0</v>
      </c>
      <c r="H30" s="11"/>
      <c r="I30" s="11"/>
      <c r="J30" s="11"/>
      <c r="K30" s="14"/>
      <c r="L30" s="14"/>
      <c r="M30" s="14"/>
    </row>
    <row r="31" spans="2:13" ht="3.75" customHeight="1">
      <c r="B31" s="14"/>
      <c r="C31" s="14"/>
      <c r="D31" s="14"/>
      <c r="E31" s="14"/>
      <c r="F31" s="14"/>
      <c r="G31" s="32"/>
      <c r="H31" s="14"/>
      <c r="I31" s="14"/>
      <c r="J31" s="14"/>
      <c r="K31" s="14"/>
      <c r="L31" s="14"/>
      <c r="M31" s="14"/>
    </row>
    <row r="32" spans="2:13" ht="78.75">
      <c r="B32" s="54" t="s">
        <v>159</v>
      </c>
      <c r="C32" s="55" t="s">
        <v>160</v>
      </c>
      <c r="D32" s="99" t="s">
        <v>161</v>
      </c>
      <c r="E32" s="56" t="s">
        <v>162</v>
      </c>
      <c r="F32" s="56" t="s">
        <v>163</v>
      </c>
      <c r="G32" s="56" t="s">
        <v>164</v>
      </c>
      <c r="H32" s="14"/>
      <c r="I32" s="14"/>
      <c r="J32" s="14"/>
    </row>
    <row r="33" spans="1:35" s="30" customFormat="1">
      <c r="A33" s="13"/>
      <c r="B33" s="41" t="s">
        <v>165</v>
      </c>
      <c r="C33" s="42" t="s">
        <v>166</v>
      </c>
      <c r="D33" s="100">
        <f>0.01*'CLIN 1-GPL disc. price'!F30</f>
        <v>360000</v>
      </c>
      <c r="E33" s="44">
        <v>0</v>
      </c>
      <c r="F33" s="43">
        <v>0</v>
      </c>
      <c r="G33" s="46">
        <f>D33*F33</f>
        <v>0</v>
      </c>
      <c r="H33" s="14"/>
      <c r="I33" s="14"/>
      <c r="J33" s="14"/>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row>
    <row r="34" spans="1:35" s="30" customFormat="1">
      <c r="A34" s="13"/>
      <c r="B34" s="41" t="s">
        <v>167</v>
      </c>
      <c r="C34" s="42" t="s">
        <v>168</v>
      </c>
      <c r="D34" s="100">
        <f>0.1*'CLIN 1-GPL disc. price'!F30</f>
        <v>3600000</v>
      </c>
      <c r="E34" s="44">
        <v>0</v>
      </c>
      <c r="F34" s="43">
        <v>0</v>
      </c>
      <c r="G34" s="46">
        <f>D34*F34</f>
        <v>0</v>
      </c>
      <c r="H34" s="14"/>
      <c r="I34" s="14"/>
      <c r="J34" s="14"/>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row>
    <row r="35" spans="1:35" s="30" customFormat="1">
      <c r="A35" s="13"/>
      <c r="B35" s="41" t="s">
        <v>169</v>
      </c>
      <c r="C35" s="42" t="s">
        <v>170</v>
      </c>
      <c r="D35" s="100">
        <f>0.01*'CLIN 1-GPL disc. price'!F30</f>
        <v>360000</v>
      </c>
      <c r="E35" s="44">
        <v>0</v>
      </c>
      <c r="F35" s="43">
        <v>0</v>
      </c>
      <c r="G35" s="46">
        <f>D35*F35</f>
        <v>0</v>
      </c>
      <c r="H35" s="14"/>
      <c r="I35" s="14"/>
      <c r="J35" s="14"/>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row>
    <row r="36" spans="1:35" s="30" customFormat="1">
      <c r="A36" s="13"/>
      <c r="B36" s="41" t="s">
        <v>171</v>
      </c>
      <c r="C36" s="42" t="s">
        <v>172</v>
      </c>
      <c r="D36" s="100">
        <f>0.88*'CLIN 1-GPL disc. price'!F30</f>
        <v>31680000</v>
      </c>
      <c r="E36" s="44">
        <v>0</v>
      </c>
      <c r="F36" s="43">
        <v>0</v>
      </c>
      <c r="G36" s="46">
        <f>D36*F36</f>
        <v>0</v>
      </c>
      <c r="H36" s="14"/>
      <c r="I36" s="14"/>
      <c r="J36" s="14"/>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row>
    <row r="37" spans="1:35" s="30" customFormat="1">
      <c r="A37" s="13"/>
      <c r="B37" s="118" t="s">
        <v>173</v>
      </c>
      <c r="C37" s="118"/>
      <c r="D37" s="118"/>
      <c r="E37" s="118"/>
      <c r="F37" s="118"/>
      <c r="G37" s="47">
        <f>SUM(G33:G36)</f>
        <v>0</v>
      </c>
      <c r="H37" s="14"/>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row>
    <row r="38" spans="1:35" s="30" customFormat="1" ht="3.75" customHeight="1">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row>
    <row r="39" spans="1:35" ht="139.5" customHeight="1">
      <c r="B39" s="54" t="s">
        <v>174</v>
      </c>
      <c r="C39" s="55" t="s">
        <v>175</v>
      </c>
      <c r="D39" s="114" t="s">
        <v>176</v>
      </c>
      <c r="E39" s="114"/>
      <c r="F39" s="52" t="s">
        <v>177</v>
      </c>
      <c r="G39" s="53" t="s">
        <v>178</v>
      </c>
      <c r="H39" s="13"/>
      <c r="I39" s="13"/>
      <c r="J39" s="13"/>
    </row>
    <row r="40" spans="1:35">
      <c r="B40" s="41" t="s">
        <v>179</v>
      </c>
      <c r="C40" s="3" t="s">
        <v>180</v>
      </c>
      <c r="D40" s="115">
        <f>0.2*'CLIN 1-GPL disc. price'!F30</f>
        <v>7200000</v>
      </c>
      <c r="E40" s="115"/>
      <c r="F40" s="43">
        <v>0</v>
      </c>
      <c r="G40" s="46">
        <f>D40*F40</f>
        <v>0</v>
      </c>
      <c r="H40" s="13"/>
      <c r="I40" s="13"/>
      <c r="J40" s="13"/>
    </row>
    <row r="41" spans="1:35">
      <c r="B41" s="60" t="s">
        <v>181</v>
      </c>
      <c r="C41" s="61" t="s">
        <v>182</v>
      </c>
      <c r="D41" s="115">
        <f>0.2*'CLIN 1-GPL disc. price'!F30</f>
        <v>7200000</v>
      </c>
      <c r="E41" s="115"/>
      <c r="F41" s="43">
        <v>0</v>
      </c>
      <c r="G41" s="46">
        <f>D41*F41</f>
        <v>0</v>
      </c>
      <c r="H41" s="13"/>
      <c r="I41" s="13"/>
      <c r="J41" s="13"/>
    </row>
    <row r="42" spans="1:35">
      <c r="B42" s="117" t="s">
        <v>183</v>
      </c>
      <c r="C42" s="117"/>
      <c r="D42" s="117"/>
      <c r="E42" s="117"/>
      <c r="F42" s="37"/>
      <c r="G42" s="47">
        <f>SUM(G40:G41)</f>
        <v>0</v>
      </c>
      <c r="H42" s="14"/>
      <c r="I42" s="14"/>
      <c r="J42" s="14"/>
      <c r="K42" s="14"/>
    </row>
    <row r="43" spans="1:35" ht="25.5" customHeight="1">
      <c r="B43" s="14"/>
      <c r="C43" s="14"/>
      <c r="D43" s="14"/>
      <c r="E43" s="14"/>
      <c r="F43" s="14"/>
      <c r="G43" s="14"/>
      <c r="H43" s="14"/>
      <c r="I43" s="14"/>
      <c r="J43" s="14"/>
      <c r="K43" s="14"/>
    </row>
    <row r="44" spans="1:35" ht="18.75">
      <c r="B44" s="111" t="s">
        <v>184</v>
      </c>
      <c r="C44" s="111"/>
      <c r="D44" s="111"/>
      <c r="E44" s="111"/>
      <c r="F44" s="111"/>
      <c r="G44" s="111"/>
      <c r="H44" s="1"/>
      <c r="I44" s="1"/>
      <c r="J44" s="1"/>
    </row>
    <row r="45" spans="1:35" ht="58.5" customHeight="1">
      <c r="B45" s="112" t="s">
        <v>185</v>
      </c>
      <c r="C45" s="112"/>
      <c r="D45" s="112"/>
      <c r="E45" s="112"/>
      <c r="F45" s="112"/>
      <c r="G45" s="112"/>
      <c r="H45" s="1"/>
      <c r="I45" s="1"/>
      <c r="J45" s="1"/>
    </row>
    <row r="46" spans="1:35" ht="57.75" customHeight="1">
      <c r="B46" s="59" t="s">
        <v>186</v>
      </c>
      <c r="C46" s="116" t="s">
        <v>187</v>
      </c>
      <c r="D46" s="116"/>
      <c r="E46" s="116"/>
      <c r="F46" s="116"/>
      <c r="G46" s="116"/>
      <c r="H46" s="1"/>
      <c r="I46" s="1"/>
      <c r="J46" s="1"/>
    </row>
    <row r="47" spans="1:35" ht="45.75" customHeight="1">
      <c r="B47" s="31" t="s">
        <v>188</v>
      </c>
      <c r="C47" s="116" t="s">
        <v>189</v>
      </c>
      <c r="D47" s="116"/>
      <c r="E47" s="116"/>
      <c r="F47" s="116"/>
      <c r="G47" s="116"/>
      <c r="H47" s="1"/>
      <c r="I47" s="1"/>
      <c r="J47" s="1"/>
    </row>
    <row r="48" spans="1:35" ht="171.75" customHeight="1">
      <c r="B48" s="31" t="s">
        <v>190</v>
      </c>
      <c r="C48" s="116" t="s">
        <v>191</v>
      </c>
      <c r="D48" s="116"/>
      <c r="E48" s="116"/>
      <c r="F48" s="116"/>
      <c r="G48" s="116"/>
      <c r="H48" s="1"/>
      <c r="I48" s="1"/>
      <c r="J48" s="1"/>
    </row>
    <row r="49" spans="2:10" ht="30.75" customHeight="1">
      <c r="B49" s="31" t="s">
        <v>192</v>
      </c>
      <c r="C49" s="116" t="s">
        <v>193</v>
      </c>
      <c r="D49" s="116"/>
      <c r="E49" s="116"/>
      <c r="F49" s="116"/>
      <c r="G49" s="116"/>
      <c r="H49" s="1"/>
      <c r="I49" s="1"/>
      <c r="J49" s="1"/>
    </row>
    <row r="50" spans="2:10">
      <c r="F50" s="1"/>
      <c r="H50" s="1"/>
      <c r="I50" s="1"/>
      <c r="J50" s="1"/>
    </row>
    <row r="51" spans="2:10">
      <c r="F51" s="1"/>
      <c r="H51" s="1"/>
      <c r="I51" s="1"/>
      <c r="J51" s="1"/>
    </row>
  </sheetData>
  <mergeCells count="41">
    <mergeCell ref="C13:D13"/>
    <mergeCell ref="C14:D14"/>
    <mergeCell ref="C15:D15"/>
    <mergeCell ref="C16:D16"/>
    <mergeCell ref="C8:D8"/>
    <mergeCell ref="C9:D9"/>
    <mergeCell ref="C10:D10"/>
    <mergeCell ref="C11:D11"/>
    <mergeCell ref="C12:D12"/>
    <mergeCell ref="C5:D5"/>
    <mergeCell ref="C6:D6"/>
    <mergeCell ref="C49:G49"/>
    <mergeCell ref="B42:E42"/>
    <mergeCell ref="C17:D17"/>
    <mergeCell ref="C19:D19"/>
    <mergeCell ref="C20:D20"/>
    <mergeCell ref="C21:D21"/>
    <mergeCell ref="C22:D22"/>
    <mergeCell ref="C46:G46"/>
    <mergeCell ref="C47:G47"/>
    <mergeCell ref="C48:G48"/>
    <mergeCell ref="B37:F37"/>
    <mergeCell ref="F4:F30"/>
    <mergeCell ref="B30:E30"/>
    <mergeCell ref="C7:D7"/>
    <mergeCell ref="C2:G2"/>
    <mergeCell ref="B44:G44"/>
    <mergeCell ref="B45:G45"/>
    <mergeCell ref="C28:D28"/>
    <mergeCell ref="C29:D29"/>
    <mergeCell ref="D39:E39"/>
    <mergeCell ref="D40:E40"/>
    <mergeCell ref="D41:E41"/>
    <mergeCell ref="C23:D23"/>
    <mergeCell ref="C24:D24"/>
    <mergeCell ref="C25:D25"/>
    <mergeCell ref="C26:D26"/>
    <mergeCell ref="C27:D27"/>
    <mergeCell ref="C18:D18"/>
    <mergeCell ref="C3:D3"/>
    <mergeCell ref="C4:D4"/>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43"/>
  <sheetViews>
    <sheetView workbookViewId="0">
      <selection activeCell="D55" sqref="D55"/>
    </sheetView>
  </sheetViews>
  <sheetFormatPr defaultColWidth="9.140625" defaultRowHeight="15.75"/>
  <cols>
    <col min="1" max="1" width="3.85546875" style="14" customWidth="1"/>
    <col min="2" max="2" width="8.42578125" style="17" customWidth="1"/>
    <col min="3" max="3" width="36.7109375" style="18" bestFit="1" customWidth="1"/>
    <col min="4" max="4" width="13.5703125" style="19" customWidth="1"/>
    <col min="5" max="5" width="16" style="19" customWidth="1"/>
    <col min="6" max="6" width="15.5703125" style="25" customWidth="1"/>
    <col min="7" max="7" width="15.5703125" style="1" customWidth="1"/>
    <col min="8" max="8" width="15.5703125" style="26" customWidth="1"/>
    <col min="9" max="10" width="21.85546875" style="20" customWidth="1"/>
    <col min="11" max="11" width="21.85546875" style="21" customWidth="1"/>
    <col min="12" max="12" width="14.85546875" style="13" customWidth="1"/>
    <col min="13" max="13" width="12.28515625" style="13" bestFit="1" customWidth="1"/>
    <col min="14" max="14" width="9.140625" style="13"/>
    <col min="15" max="16" width="9.5703125" style="13" bestFit="1" customWidth="1"/>
    <col min="17" max="36" width="9.140625" style="13"/>
    <col min="37" max="16384" width="9.140625" style="14"/>
  </cols>
  <sheetData>
    <row r="1" spans="2:11">
      <c r="F1" s="1"/>
      <c r="H1" s="1"/>
      <c r="I1" s="1"/>
      <c r="J1" s="1"/>
      <c r="K1" s="1"/>
    </row>
    <row r="2" spans="2:11" ht="75">
      <c r="B2" s="57" t="s">
        <v>35</v>
      </c>
      <c r="C2" s="57" t="s">
        <v>194</v>
      </c>
      <c r="D2" s="58" t="s">
        <v>104</v>
      </c>
      <c r="E2" s="58" t="s">
        <v>195</v>
      </c>
      <c r="F2" s="57" t="s">
        <v>196</v>
      </c>
      <c r="G2" s="57" t="s">
        <v>197</v>
      </c>
      <c r="H2" s="57" t="s">
        <v>198</v>
      </c>
      <c r="I2" s="1"/>
      <c r="J2" s="1"/>
      <c r="K2" s="1"/>
    </row>
    <row r="3" spans="2:11" ht="15.75" customHeight="1">
      <c r="B3" s="29" t="s">
        <v>199</v>
      </c>
      <c r="C3" s="28" t="s">
        <v>200</v>
      </c>
      <c r="D3" s="122"/>
      <c r="E3" s="50"/>
      <c r="F3" s="45"/>
      <c r="G3" s="45"/>
      <c r="H3" s="45"/>
      <c r="I3" s="1"/>
      <c r="J3" s="1"/>
      <c r="K3" s="1"/>
    </row>
    <row r="4" spans="2:11">
      <c r="B4" s="29" t="s">
        <v>201</v>
      </c>
      <c r="C4" s="28" t="s">
        <v>202</v>
      </c>
      <c r="D4" s="122"/>
      <c r="E4" s="50"/>
      <c r="F4" s="45"/>
      <c r="G4" s="45"/>
      <c r="H4" s="45"/>
      <c r="I4" s="1"/>
      <c r="J4" s="1"/>
      <c r="K4" s="1"/>
    </row>
    <row r="5" spans="2:11">
      <c r="B5" s="29" t="s">
        <v>203</v>
      </c>
      <c r="C5" s="28" t="s">
        <v>204</v>
      </c>
      <c r="D5" s="122"/>
      <c r="E5" s="50"/>
      <c r="F5" s="45"/>
      <c r="G5" s="45"/>
      <c r="H5" s="45"/>
      <c r="I5" s="1"/>
      <c r="J5" s="1"/>
      <c r="K5" s="1"/>
    </row>
    <row r="6" spans="2:11">
      <c r="B6" s="29" t="s">
        <v>205</v>
      </c>
      <c r="C6" s="27" t="s">
        <v>206</v>
      </c>
      <c r="D6" s="122"/>
      <c r="E6" s="50"/>
      <c r="F6" s="45"/>
      <c r="G6" s="45"/>
      <c r="H6" s="45"/>
    </row>
    <row r="7" spans="2:11">
      <c r="B7" s="29" t="s">
        <v>207</v>
      </c>
      <c r="C7" s="27" t="s">
        <v>208</v>
      </c>
      <c r="D7" s="122"/>
      <c r="E7" s="50"/>
      <c r="F7" s="45"/>
      <c r="G7" s="45"/>
      <c r="H7" s="45"/>
    </row>
    <row r="8" spans="2:11">
      <c r="B8" s="29" t="s">
        <v>209</v>
      </c>
      <c r="C8" s="28" t="s">
        <v>210</v>
      </c>
      <c r="D8" s="122"/>
      <c r="E8" s="50"/>
      <c r="F8" s="45"/>
      <c r="G8" s="45"/>
      <c r="H8" s="45"/>
    </row>
    <row r="9" spans="2:11">
      <c r="B9" s="29" t="s">
        <v>211</v>
      </c>
      <c r="C9" s="28" t="s">
        <v>212</v>
      </c>
      <c r="D9" s="122"/>
      <c r="E9" s="50"/>
      <c r="F9" s="45"/>
      <c r="G9" s="45"/>
      <c r="H9" s="45"/>
    </row>
    <row r="10" spans="2:11">
      <c r="B10" s="29" t="s">
        <v>213</v>
      </c>
      <c r="C10" s="28" t="s">
        <v>214</v>
      </c>
      <c r="D10" s="122"/>
      <c r="E10" s="50"/>
      <c r="F10" s="45"/>
      <c r="G10" s="45"/>
      <c r="H10" s="45"/>
    </row>
    <row r="11" spans="2:11">
      <c r="B11" s="29" t="s">
        <v>215</v>
      </c>
      <c r="C11" s="27" t="s">
        <v>216</v>
      </c>
      <c r="D11" s="122"/>
      <c r="E11" s="50"/>
      <c r="F11" s="45"/>
      <c r="G11" s="45"/>
      <c r="H11" s="45"/>
    </row>
    <row r="12" spans="2:11">
      <c r="B12" s="29" t="s">
        <v>217</v>
      </c>
      <c r="C12" s="28" t="s">
        <v>218</v>
      </c>
      <c r="D12" s="122"/>
      <c r="E12" s="50"/>
      <c r="F12" s="45"/>
      <c r="G12" s="45"/>
      <c r="H12" s="45"/>
    </row>
    <row r="13" spans="2:11">
      <c r="B13" s="29" t="s">
        <v>219</v>
      </c>
      <c r="C13" s="28" t="s">
        <v>220</v>
      </c>
      <c r="D13" s="122"/>
      <c r="E13" s="50"/>
      <c r="F13" s="45"/>
      <c r="G13" s="45"/>
      <c r="H13" s="45"/>
    </row>
    <row r="14" spans="2:11">
      <c r="B14" s="29" t="s">
        <v>221</v>
      </c>
      <c r="C14" s="28" t="s">
        <v>222</v>
      </c>
      <c r="D14" s="122"/>
      <c r="E14" s="50"/>
      <c r="F14" s="45"/>
      <c r="G14" s="45"/>
      <c r="H14" s="45"/>
    </row>
    <row r="15" spans="2:11">
      <c r="B15" s="29" t="s">
        <v>223</v>
      </c>
      <c r="C15" s="28" t="s">
        <v>224</v>
      </c>
      <c r="D15" s="122"/>
      <c r="E15" s="50"/>
      <c r="F15" s="45"/>
      <c r="G15" s="45"/>
      <c r="H15" s="45"/>
    </row>
    <row r="16" spans="2:11">
      <c r="B16" s="29" t="s">
        <v>225</v>
      </c>
      <c r="C16" s="27" t="s">
        <v>226</v>
      </c>
      <c r="D16" s="122"/>
      <c r="E16" s="50"/>
      <c r="F16" s="45"/>
      <c r="G16" s="45"/>
      <c r="H16" s="45"/>
    </row>
    <row r="17" spans="2:8">
      <c r="B17" s="29" t="s">
        <v>227</v>
      </c>
      <c r="C17" s="27" t="s">
        <v>228</v>
      </c>
      <c r="D17" s="122"/>
      <c r="E17" s="50"/>
      <c r="F17" s="45"/>
      <c r="G17" s="45"/>
      <c r="H17" s="45"/>
    </row>
    <row r="18" spans="2:8">
      <c r="B18" s="29" t="s">
        <v>229</v>
      </c>
      <c r="C18" s="27" t="s">
        <v>230</v>
      </c>
      <c r="D18" s="122"/>
      <c r="E18" s="50"/>
      <c r="F18" s="45"/>
      <c r="G18" s="45"/>
      <c r="H18" s="45"/>
    </row>
    <row r="19" spans="2:8">
      <c r="B19" s="29" t="s">
        <v>231</v>
      </c>
      <c r="C19" s="28" t="s">
        <v>232</v>
      </c>
      <c r="D19" s="122"/>
      <c r="E19" s="50"/>
      <c r="F19" s="45"/>
      <c r="G19" s="45"/>
      <c r="H19" s="45"/>
    </row>
    <row r="20" spans="2:8">
      <c r="B20" s="29" t="s">
        <v>233</v>
      </c>
      <c r="C20" s="28" t="s">
        <v>234</v>
      </c>
      <c r="D20" s="122"/>
      <c r="E20" s="50"/>
      <c r="F20" s="45"/>
      <c r="G20" s="45"/>
      <c r="H20" s="45"/>
    </row>
    <row r="21" spans="2:8">
      <c r="B21" s="29" t="s">
        <v>235</v>
      </c>
      <c r="C21" s="28" t="s">
        <v>236</v>
      </c>
      <c r="D21" s="122"/>
      <c r="E21" s="50"/>
      <c r="F21" s="45"/>
      <c r="G21" s="45"/>
      <c r="H21" s="45"/>
    </row>
    <row r="22" spans="2:8">
      <c r="B22" s="29" t="s">
        <v>237</v>
      </c>
      <c r="C22" s="28" t="s">
        <v>238</v>
      </c>
      <c r="D22" s="122"/>
      <c r="E22" s="50"/>
      <c r="F22" s="45"/>
      <c r="G22" s="45"/>
      <c r="H22" s="45"/>
    </row>
    <row r="23" spans="2:8">
      <c r="B23" s="29" t="s">
        <v>239</v>
      </c>
      <c r="C23" s="28" t="s">
        <v>240</v>
      </c>
      <c r="D23" s="122"/>
      <c r="E23" s="50"/>
      <c r="F23" s="45"/>
      <c r="G23" s="45"/>
      <c r="H23" s="45"/>
    </row>
    <row r="24" spans="2:8">
      <c r="B24" s="29" t="s">
        <v>241</v>
      </c>
      <c r="C24" s="28" t="s">
        <v>242</v>
      </c>
      <c r="D24" s="122"/>
      <c r="E24" s="50"/>
      <c r="F24" s="45"/>
      <c r="G24" s="45"/>
      <c r="H24" s="45"/>
    </row>
    <row r="25" spans="2:8">
      <c r="B25" s="29" t="s">
        <v>243</v>
      </c>
      <c r="C25" s="28" t="s">
        <v>244</v>
      </c>
      <c r="D25" s="122"/>
      <c r="E25" s="50"/>
      <c r="F25" s="45"/>
      <c r="G25" s="45"/>
      <c r="H25" s="45"/>
    </row>
    <row r="26" spans="2:8">
      <c r="B26" s="29" t="s">
        <v>245</v>
      </c>
      <c r="C26" s="28" t="s">
        <v>246</v>
      </c>
      <c r="D26" s="122"/>
      <c r="E26" s="50"/>
      <c r="F26" s="45"/>
      <c r="G26" s="45"/>
      <c r="H26" s="45"/>
    </row>
    <row r="27" spans="2:8">
      <c r="B27" s="29" t="s">
        <v>247</v>
      </c>
      <c r="C27" s="27" t="s">
        <v>248</v>
      </c>
      <c r="D27" s="122"/>
      <c r="E27" s="50"/>
      <c r="F27" s="45"/>
      <c r="G27" s="45"/>
      <c r="H27" s="45"/>
    </row>
    <row r="28" spans="2:8">
      <c r="B28" s="29" t="s">
        <v>249</v>
      </c>
      <c r="C28" s="27" t="s">
        <v>250</v>
      </c>
      <c r="D28" s="122"/>
      <c r="E28" s="50"/>
      <c r="F28" s="45"/>
      <c r="G28" s="45"/>
      <c r="H28" s="45"/>
    </row>
    <row r="29" spans="2:8">
      <c r="B29" s="29" t="s">
        <v>251</v>
      </c>
      <c r="C29" s="27" t="s">
        <v>252</v>
      </c>
      <c r="D29" s="122"/>
      <c r="E29" s="50"/>
      <c r="F29" s="45"/>
      <c r="G29" s="45"/>
      <c r="H29" s="45"/>
    </row>
    <row r="30" spans="2:8">
      <c r="B30" s="29" t="s">
        <v>253</v>
      </c>
      <c r="C30" s="28" t="s">
        <v>254</v>
      </c>
      <c r="D30" s="122"/>
      <c r="E30" s="50"/>
      <c r="F30" s="45"/>
      <c r="G30" s="45"/>
      <c r="H30" s="45"/>
    </row>
    <row r="31" spans="2:8">
      <c r="B31" s="29" t="s">
        <v>255</v>
      </c>
      <c r="C31" s="28" t="s">
        <v>256</v>
      </c>
      <c r="D31" s="122"/>
      <c r="E31" s="50"/>
      <c r="F31" s="45"/>
      <c r="G31" s="45"/>
      <c r="H31" s="45"/>
    </row>
    <row r="32" spans="2:8">
      <c r="B32" s="29" t="s">
        <v>257</v>
      </c>
      <c r="C32" s="28" t="s">
        <v>258</v>
      </c>
      <c r="D32" s="122"/>
      <c r="E32" s="50"/>
      <c r="F32" s="45"/>
      <c r="G32" s="45"/>
      <c r="H32" s="45"/>
    </row>
    <row r="33" spans="2:8">
      <c r="B33" s="29" t="s">
        <v>259</v>
      </c>
      <c r="C33" s="28" t="s">
        <v>260</v>
      </c>
      <c r="D33" s="122"/>
      <c r="E33" s="50"/>
      <c r="F33" s="45"/>
      <c r="G33" s="45"/>
      <c r="H33" s="45"/>
    </row>
    <row r="34" spans="2:8">
      <c r="B34" s="29" t="s">
        <v>261</v>
      </c>
      <c r="C34" s="28" t="s">
        <v>262</v>
      </c>
      <c r="D34" s="122"/>
      <c r="E34" s="50"/>
      <c r="F34" s="45"/>
      <c r="G34" s="45"/>
      <c r="H34" s="45"/>
    </row>
    <row r="35" spans="2:8">
      <c r="B35" s="29" t="s">
        <v>263</v>
      </c>
      <c r="C35" s="28" t="s">
        <v>264</v>
      </c>
      <c r="D35" s="122"/>
      <c r="E35" s="50"/>
      <c r="F35" s="45"/>
      <c r="G35" s="45"/>
      <c r="H35" s="45"/>
    </row>
    <row r="36" spans="2:8">
      <c r="B36" s="29" t="s">
        <v>265</v>
      </c>
      <c r="C36" s="28" t="s">
        <v>266</v>
      </c>
      <c r="D36" s="122"/>
      <c r="E36" s="50"/>
      <c r="F36" s="45"/>
      <c r="G36" s="45"/>
      <c r="H36" s="45"/>
    </row>
    <row r="37" spans="2:8">
      <c r="B37" s="29" t="s">
        <v>267</v>
      </c>
      <c r="C37" s="28" t="s">
        <v>268</v>
      </c>
      <c r="D37" s="122"/>
      <c r="E37" s="50"/>
      <c r="F37" s="45"/>
      <c r="G37" s="45"/>
      <c r="H37" s="45"/>
    </row>
    <row r="38" spans="2:8">
      <c r="B38" s="29" t="s">
        <v>269</v>
      </c>
      <c r="C38" s="28" t="s">
        <v>270</v>
      </c>
      <c r="D38" s="122"/>
      <c r="E38" s="50"/>
      <c r="F38" s="45"/>
      <c r="G38" s="45"/>
      <c r="H38" s="45"/>
    </row>
    <row r="39" spans="2:8">
      <c r="B39" s="29" t="s">
        <v>271</v>
      </c>
      <c r="C39" s="28" t="s">
        <v>272</v>
      </c>
      <c r="D39" s="122"/>
      <c r="E39" s="50"/>
      <c r="F39" s="45"/>
      <c r="G39" s="45"/>
      <c r="H39" s="45"/>
    </row>
    <row r="40" spans="2:8">
      <c r="B40" s="29" t="s">
        <v>273</v>
      </c>
      <c r="C40" s="27" t="s">
        <v>274</v>
      </c>
      <c r="D40" s="122"/>
      <c r="E40" s="50"/>
      <c r="F40" s="45"/>
      <c r="G40" s="45"/>
      <c r="H40" s="45"/>
    </row>
    <row r="41" spans="2:8" ht="23.25" customHeight="1">
      <c r="B41" s="118" t="s">
        <v>275</v>
      </c>
      <c r="C41" s="118"/>
      <c r="D41" s="122"/>
      <c r="E41" s="51">
        <f>SUM(E3:E40)</f>
        <v>0</v>
      </c>
    </row>
    <row r="43" spans="2:8" ht="71.25" customHeight="1">
      <c r="B43" s="123" t="s">
        <v>276</v>
      </c>
      <c r="C43" s="124"/>
      <c r="D43" s="124"/>
      <c r="E43" s="124"/>
      <c r="F43" s="124"/>
      <c r="G43" s="124"/>
      <c r="H43" s="125"/>
    </row>
  </sheetData>
  <mergeCells count="3">
    <mergeCell ref="B41:C41"/>
    <mergeCell ref="D3:D41"/>
    <mergeCell ref="B43:H43"/>
  </mergeCells>
  <pageMargins left="0.7" right="0.7" top="0.75" bottom="0.75" header="0.3" footer="0.3"/>
  <pageSetup paperSize="9" orientation="portrait" verticalDpi="0" r:id="rId1"/>
  <ignoredErrors>
    <ignoredError sqref="B3:B4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E35"/>
  <sheetViews>
    <sheetView topLeftCell="A5" zoomScale="80" zoomScaleNormal="80" workbookViewId="0">
      <selection activeCell="D3" sqref="D3:D29"/>
    </sheetView>
  </sheetViews>
  <sheetFormatPr defaultColWidth="9.140625" defaultRowHeight="15.75"/>
  <cols>
    <col min="1" max="1" width="2.7109375" style="14" customWidth="1"/>
    <col min="2" max="2" width="11" style="17" customWidth="1"/>
    <col min="3" max="3" width="84.85546875" style="18" customWidth="1"/>
    <col min="4" max="4" width="24.28515625" style="19" customWidth="1"/>
    <col min="5" max="5" width="12.7109375" style="19" customWidth="1"/>
    <col min="6" max="6" width="21.85546875" style="1" bestFit="1" customWidth="1"/>
    <col min="7" max="7" width="37.28515625" style="20" customWidth="1"/>
    <col min="8" max="8" width="12.28515625" style="13" bestFit="1" customWidth="1"/>
    <col min="9" max="9" width="9.140625" style="13"/>
    <col min="10" max="11" width="9.5703125" style="13" bestFit="1" customWidth="1"/>
    <col min="12" max="31" width="9.140625" style="13"/>
    <col min="32" max="16384" width="9.140625" style="14"/>
  </cols>
  <sheetData>
    <row r="1" spans="1:31">
      <c r="A1" s="8"/>
      <c r="B1" s="9"/>
      <c r="C1" s="10"/>
      <c r="D1" s="10"/>
      <c r="E1" s="10"/>
      <c r="F1" s="10"/>
      <c r="G1" s="11"/>
    </row>
    <row r="2" spans="1:31" s="15" customFormat="1" ht="78.75">
      <c r="B2" s="5" t="s">
        <v>35</v>
      </c>
      <c r="C2" s="2" t="s">
        <v>36</v>
      </c>
      <c r="D2" s="2" t="s">
        <v>37</v>
      </c>
      <c r="E2" s="2" t="s">
        <v>38</v>
      </c>
      <c r="F2" s="2" t="s">
        <v>39</v>
      </c>
      <c r="G2" s="6" t="s">
        <v>40</v>
      </c>
      <c r="H2" s="16"/>
      <c r="I2" s="16"/>
      <c r="J2" s="16"/>
      <c r="K2" s="16"/>
      <c r="L2" s="16"/>
      <c r="M2" s="16"/>
      <c r="N2" s="16"/>
      <c r="O2" s="16"/>
      <c r="P2" s="16"/>
      <c r="Q2" s="16"/>
      <c r="R2" s="16"/>
      <c r="S2" s="16"/>
      <c r="T2" s="16"/>
      <c r="U2" s="16"/>
      <c r="V2" s="16"/>
      <c r="W2" s="16"/>
      <c r="X2" s="16"/>
      <c r="Y2" s="16"/>
      <c r="Z2" s="16"/>
      <c r="AA2" s="16"/>
      <c r="AB2" s="16"/>
      <c r="AC2" s="16"/>
      <c r="AD2" s="16"/>
      <c r="AE2" s="16"/>
    </row>
    <row r="3" spans="1:31">
      <c r="B3" s="23" t="s">
        <v>277</v>
      </c>
      <c r="C3" s="3" t="s">
        <v>42</v>
      </c>
      <c r="D3" s="24">
        <v>1415400</v>
      </c>
      <c r="E3" s="7">
        <v>0</v>
      </c>
      <c r="F3" s="48">
        <f>D3*(1-E3)</f>
        <v>1415400</v>
      </c>
      <c r="G3" s="98"/>
    </row>
    <row r="4" spans="1:31">
      <c r="B4" s="23" t="s">
        <v>278</v>
      </c>
      <c r="C4" s="3" t="s">
        <v>44</v>
      </c>
      <c r="D4" s="24">
        <v>606600</v>
      </c>
      <c r="E4" s="7">
        <v>0</v>
      </c>
      <c r="F4" s="48">
        <f>D4*(1-E4)</f>
        <v>606600</v>
      </c>
      <c r="G4" s="98"/>
    </row>
    <row r="5" spans="1:31">
      <c r="B5" s="23" t="s">
        <v>279</v>
      </c>
      <c r="C5" s="3" t="s">
        <v>46</v>
      </c>
      <c r="D5" s="24">
        <v>353900</v>
      </c>
      <c r="E5" s="7">
        <v>0</v>
      </c>
      <c r="F5" s="48">
        <f>D5*(1-E5)</f>
        <v>353900</v>
      </c>
      <c r="G5" s="98"/>
    </row>
    <row r="6" spans="1:31">
      <c r="B6" s="23" t="s">
        <v>280</v>
      </c>
      <c r="C6" s="3" t="s">
        <v>48</v>
      </c>
      <c r="D6" s="24">
        <v>151600</v>
      </c>
      <c r="E6" s="7">
        <v>0</v>
      </c>
      <c r="F6" s="48">
        <f>D6*(1-E6)</f>
        <v>151600</v>
      </c>
      <c r="G6" s="98"/>
    </row>
    <row r="7" spans="1:31">
      <c r="B7" s="23" t="s">
        <v>281</v>
      </c>
      <c r="C7" s="3" t="s">
        <v>50</v>
      </c>
      <c r="D7" s="24">
        <v>682400</v>
      </c>
      <c r="E7" s="7">
        <v>0</v>
      </c>
      <c r="F7" s="48">
        <f t="shared" ref="F7:F29" si="0">D7*(1-E7)</f>
        <v>682400</v>
      </c>
      <c r="G7" s="98"/>
    </row>
    <row r="8" spans="1:31">
      <c r="B8" s="23" t="s">
        <v>282</v>
      </c>
      <c r="C8" s="3" t="s">
        <v>52</v>
      </c>
      <c r="D8" s="24">
        <v>292500</v>
      </c>
      <c r="E8" s="7">
        <v>0</v>
      </c>
      <c r="F8" s="48">
        <f t="shared" si="0"/>
        <v>292500</v>
      </c>
      <c r="G8" s="98"/>
    </row>
    <row r="9" spans="1:31">
      <c r="B9" s="23" t="s">
        <v>283</v>
      </c>
      <c r="C9" s="3" t="s">
        <v>54</v>
      </c>
      <c r="D9" s="24">
        <v>170600</v>
      </c>
      <c r="E9" s="7">
        <v>0</v>
      </c>
      <c r="F9" s="48">
        <f t="shared" si="0"/>
        <v>170600</v>
      </c>
      <c r="G9" s="98"/>
    </row>
    <row r="10" spans="1:31">
      <c r="B10" s="23" t="s">
        <v>284</v>
      </c>
      <c r="C10" s="3" t="s">
        <v>56</v>
      </c>
      <c r="D10" s="24">
        <v>73100</v>
      </c>
      <c r="E10" s="7">
        <v>0</v>
      </c>
      <c r="F10" s="48">
        <f t="shared" si="0"/>
        <v>73100</v>
      </c>
      <c r="G10" s="98"/>
    </row>
    <row r="11" spans="1:31">
      <c r="B11" s="23" t="s">
        <v>285</v>
      </c>
      <c r="C11" s="3" t="s">
        <v>58</v>
      </c>
      <c r="D11" s="24">
        <v>1971500</v>
      </c>
      <c r="E11" s="7">
        <v>0</v>
      </c>
      <c r="F11" s="48">
        <f t="shared" si="0"/>
        <v>1971500</v>
      </c>
      <c r="G11" s="98"/>
    </row>
    <row r="12" spans="1:31">
      <c r="B12" s="23" t="s">
        <v>286</v>
      </c>
      <c r="C12" s="3" t="s">
        <v>60</v>
      </c>
      <c r="D12" s="24">
        <v>844900</v>
      </c>
      <c r="E12" s="7">
        <v>0</v>
      </c>
      <c r="F12" s="48">
        <f t="shared" si="0"/>
        <v>844900</v>
      </c>
      <c r="G12" s="98"/>
    </row>
    <row r="13" spans="1:31">
      <c r="B13" s="23" t="s">
        <v>287</v>
      </c>
      <c r="C13" s="3" t="s">
        <v>62</v>
      </c>
      <c r="D13" s="24">
        <v>492900</v>
      </c>
      <c r="E13" s="7">
        <v>0</v>
      </c>
      <c r="F13" s="48">
        <f t="shared" si="0"/>
        <v>492900</v>
      </c>
      <c r="G13" s="98"/>
    </row>
    <row r="14" spans="1:31">
      <c r="B14" s="23" t="s">
        <v>288</v>
      </c>
      <c r="C14" s="3" t="s">
        <v>64</v>
      </c>
      <c r="D14" s="24">
        <v>211200</v>
      </c>
      <c r="E14" s="7">
        <v>0</v>
      </c>
      <c r="F14" s="48">
        <f t="shared" si="0"/>
        <v>211200</v>
      </c>
      <c r="G14" s="98"/>
    </row>
    <row r="15" spans="1:31">
      <c r="B15" s="23" t="s">
        <v>289</v>
      </c>
      <c r="C15" s="3" t="s">
        <v>66</v>
      </c>
      <c r="D15" s="24">
        <v>250</v>
      </c>
      <c r="E15" s="7">
        <v>0</v>
      </c>
      <c r="F15" s="48">
        <f t="shared" si="0"/>
        <v>250</v>
      </c>
      <c r="G15" s="98"/>
    </row>
    <row r="16" spans="1:31">
      <c r="B16" s="23" t="s">
        <v>290</v>
      </c>
      <c r="C16" s="3" t="s">
        <v>68</v>
      </c>
      <c r="D16" s="24">
        <v>150</v>
      </c>
      <c r="E16" s="7">
        <v>0</v>
      </c>
      <c r="F16" s="48">
        <f t="shared" si="0"/>
        <v>150</v>
      </c>
      <c r="G16" s="98"/>
    </row>
    <row r="17" spans="2:7">
      <c r="B17" s="23" t="s">
        <v>291</v>
      </c>
      <c r="C17" s="3" t="s">
        <v>70</v>
      </c>
      <c r="D17" s="24">
        <v>100</v>
      </c>
      <c r="E17" s="7">
        <v>0</v>
      </c>
      <c r="F17" s="48">
        <f t="shared" si="0"/>
        <v>100</v>
      </c>
      <c r="G17" s="98"/>
    </row>
    <row r="18" spans="2:7">
      <c r="B18" s="23" t="s">
        <v>292</v>
      </c>
      <c r="C18" s="3" t="s">
        <v>72</v>
      </c>
      <c r="D18" s="24">
        <v>100</v>
      </c>
      <c r="E18" s="7">
        <v>0</v>
      </c>
      <c r="F18" s="48">
        <f t="shared" si="0"/>
        <v>100</v>
      </c>
      <c r="G18" s="98"/>
    </row>
    <row r="19" spans="2:7">
      <c r="B19" s="23" t="s">
        <v>293</v>
      </c>
      <c r="C19" s="3" t="s">
        <v>74</v>
      </c>
      <c r="D19" s="24">
        <v>151600</v>
      </c>
      <c r="E19" s="7">
        <v>0</v>
      </c>
      <c r="F19" s="48">
        <f t="shared" si="0"/>
        <v>151600</v>
      </c>
      <c r="G19" s="98"/>
    </row>
    <row r="20" spans="2:7">
      <c r="B20" s="23" t="s">
        <v>294</v>
      </c>
      <c r="C20" s="3" t="s">
        <v>76</v>
      </c>
      <c r="D20" s="24">
        <v>65000</v>
      </c>
      <c r="E20" s="7">
        <v>0</v>
      </c>
      <c r="F20" s="48">
        <f t="shared" si="0"/>
        <v>65000</v>
      </c>
      <c r="G20" s="98"/>
    </row>
    <row r="21" spans="2:7">
      <c r="B21" s="23" t="s">
        <v>295</v>
      </c>
      <c r="C21" s="3" t="s">
        <v>78</v>
      </c>
      <c r="D21" s="24">
        <v>37900</v>
      </c>
      <c r="E21" s="7">
        <v>0</v>
      </c>
      <c r="F21" s="48">
        <f t="shared" si="0"/>
        <v>37900</v>
      </c>
      <c r="G21" s="98"/>
    </row>
    <row r="22" spans="2:7">
      <c r="B22" s="23" t="s">
        <v>296</v>
      </c>
      <c r="C22" s="3" t="s">
        <v>80</v>
      </c>
      <c r="D22" s="24">
        <v>16200</v>
      </c>
      <c r="E22" s="7">
        <v>0</v>
      </c>
      <c r="F22" s="48">
        <f t="shared" si="0"/>
        <v>16200</v>
      </c>
      <c r="G22" s="98"/>
    </row>
    <row r="23" spans="2:7">
      <c r="B23" s="23" t="s">
        <v>297</v>
      </c>
      <c r="C23" s="96" t="s">
        <v>82</v>
      </c>
      <c r="D23" s="24">
        <v>1137400</v>
      </c>
      <c r="E23" s="7">
        <v>0</v>
      </c>
      <c r="F23" s="48">
        <f t="shared" si="0"/>
        <v>1137400</v>
      </c>
      <c r="G23" s="98"/>
    </row>
    <row r="24" spans="2:7">
      <c r="B24" s="23" t="s">
        <v>298</v>
      </c>
      <c r="C24" s="96" t="s">
        <v>84</v>
      </c>
      <c r="D24" s="24">
        <v>487500</v>
      </c>
      <c r="E24" s="7">
        <v>0</v>
      </c>
      <c r="F24" s="48">
        <f t="shared" si="0"/>
        <v>487500</v>
      </c>
      <c r="G24" s="98"/>
    </row>
    <row r="25" spans="2:7">
      <c r="B25" s="23" t="s">
        <v>299</v>
      </c>
      <c r="C25" s="96" t="s">
        <v>86</v>
      </c>
      <c r="D25" s="24">
        <v>284400</v>
      </c>
      <c r="E25" s="7">
        <v>0</v>
      </c>
      <c r="F25" s="48">
        <f t="shared" si="0"/>
        <v>284400</v>
      </c>
      <c r="G25" s="98"/>
    </row>
    <row r="26" spans="2:7">
      <c r="B26" s="23" t="s">
        <v>300</v>
      </c>
      <c r="C26" s="96" t="s">
        <v>88</v>
      </c>
      <c r="D26" s="24">
        <v>121900</v>
      </c>
      <c r="E26" s="7">
        <v>0</v>
      </c>
      <c r="F26" s="48">
        <f t="shared" si="0"/>
        <v>121900</v>
      </c>
      <c r="G26" s="98"/>
    </row>
    <row r="27" spans="2:7">
      <c r="B27" s="23" t="s">
        <v>301</v>
      </c>
      <c r="C27" s="3" t="s">
        <v>90</v>
      </c>
      <c r="D27" s="24">
        <v>564200</v>
      </c>
      <c r="E27" s="7">
        <v>0</v>
      </c>
      <c r="F27" s="48">
        <f t="shared" si="0"/>
        <v>564200</v>
      </c>
      <c r="G27" s="98"/>
    </row>
    <row r="28" spans="2:7" ht="409.5">
      <c r="B28" s="23" t="s">
        <v>302</v>
      </c>
      <c r="C28" s="3" t="s">
        <v>303</v>
      </c>
      <c r="D28" s="24">
        <v>1850500</v>
      </c>
      <c r="E28" s="7">
        <v>0</v>
      </c>
      <c r="F28" s="48">
        <f t="shared" si="0"/>
        <v>1850500</v>
      </c>
      <c r="G28" s="98"/>
    </row>
    <row r="29" spans="2:7">
      <c r="B29" s="23" t="s">
        <v>304</v>
      </c>
      <c r="C29" s="3" t="s">
        <v>94</v>
      </c>
      <c r="D29" s="24">
        <v>16200</v>
      </c>
      <c r="E29" s="7">
        <v>0</v>
      </c>
      <c r="F29" s="48">
        <f t="shared" si="0"/>
        <v>16200</v>
      </c>
      <c r="G29" s="98"/>
    </row>
    <row r="30" spans="2:7" ht="18.75">
      <c r="B30" s="104" t="s">
        <v>305</v>
      </c>
      <c r="C30" s="105"/>
      <c r="D30" s="105"/>
      <c r="E30" s="106"/>
      <c r="F30" s="49">
        <f>SUM(F3:F29)</f>
        <v>12000000</v>
      </c>
      <c r="G30" s="97"/>
    </row>
    <row r="32" spans="2:7" ht="51" customHeight="1">
      <c r="B32" s="107" t="s">
        <v>96</v>
      </c>
      <c r="C32" s="107"/>
      <c r="D32" s="107"/>
      <c r="E32" s="107"/>
      <c r="F32" s="107"/>
      <c r="G32" s="107"/>
    </row>
    <row r="33" spans="2:7" s="13" customFormat="1" ht="185.25" customHeight="1">
      <c r="B33" s="107" t="s">
        <v>97</v>
      </c>
      <c r="C33" s="107"/>
      <c r="D33" s="107"/>
      <c r="E33" s="107"/>
      <c r="F33" s="107"/>
      <c r="G33" s="107"/>
    </row>
    <row r="34" spans="2:7" s="13" customFormat="1" ht="108.75" customHeight="1">
      <c r="B34" s="107" t="s">
        <v>98</v>
      </c>
      <c r="C34" s="107"/>
      <c r="D34" s="107"/>
      <c r="E34" s="107"/>
      <c r="F34" s="107"/>
      <c r="G34" s="107"/>
    </row>
    <row r="35" spans="2:7" s="13" customFormat="1">
      <c r="B35" s="95"/>
      <c r="C35" s="95"/>
      <c r="D35" s="95"/>
      <c r="E35" s="95"/>
      <c r="F35" s="95"/>
      <c r="G35" s="95"/>
    </row>
  </sheetData>
  <mergeCells count="4">
    <mergeCell ref="B30:E30"/>
    <mergeCell ref="B32:G32"/>
    <mergeCell ref="B33:G33"/>
    <mergeCell ref="B34:G3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I51"/>
  <sheetViews>
    <sheetView zoomScale="90" zoomScaleNormal="90" workbookViewId="0">
      <selection activeCell="K30" sqref="K30:K31"/>
    </sheetView>
  </sheetViews>
  <sheetFormatPr defaultColWidth="9.140625" defaultRowHeight="15.75"/>
  <cols>
    <col min="1" max="1" width="9.140625" style="14"/>
    <col min="2" max="2" width="11" style="17" customWidth="1"/>
    <col min="3" max="3" width="46.5703125" style="18" customWidth="1"/>
    <col min="4" max="4" width="18.140625" style="18" customWidth="1"/>
    <col min="5" max="5" width="15.140625" style="19" customWidth="1"/>
    <col min="6" max="6" width="15.42578125" style="19" customWidth="1"/>
    <col min="7" max="7" width="15.85546875" style="1" customWidth="1"/>
    <col min="8" max="10" width="15.85546875" style="20" customWidth="1"/>
    <col min="11" max="11" width="14.85546875" style="13" customWidth="1"/>
    <col min="12" max="12" width="12.28515625" style="13" bestFit="1" customWidth="1"/>
    <col min="13" max="13" width="41.140625" style="13" customWidth="1"/>
    <col min="14" max="14" width="25.85546875" style="13" customWidth="1"/>
    <col min="15" max="15" width="9.5703125" style="13" bestFit="1" customWidth="1"/>
    <col min="16" max="35" width="9.140625" style="13"/>
    <col min="36" max="16384" width="9.140625" style="14"/>
  </cols>
  <sheetData>
    <row r="1" spans="1:10" ht="15.75" customHeight="1">
      <c r="A1" s="8"/>
      <c r="B1" s="9"/>
      <c r="C1" s="10"/>
      <c r="D1" s="10"/>
      <c r="E1" s="10"/>
      <c r="F1" s="10"/>
      <c r="G1" s="32"/>
      <c r="H1" s="11"/>
      <c r="I1" s="11"/>
      <c r="J1" s="11"/>
    </row>
    <row r="2" spans="1:10" s="15" customFormat="1">
      <c r="B2" s="4" t="s">
        <v>306</v>
      </c>
      <c r="C2" s="108" t="s">
        <v>100</v>
      </c>
      <c r="D2" s="109"/>
      <c r="E2" s="109"/>
      <c r="F2" s="109"/>
      <c r="G2" s="110"/>
      <c r="H2" s="11"/>
      <c r="I2" s="11"/>
      <c r="J2" s="11"/>
    </row>
    <row r="3" spans="1:10" s="15" customFormat="1" ht="94.5" collapsed="1">
      <c r="B3" s="54" t="s">
        <v>307</v>
      </c>
      <c r="C3" s="114" t="s">
        <v>102</v>
      </c>
      <c r="D3" s="114"/>
      <c r="E3" s="99" t="s">
        <v>103</v>
      </c>
      <c r="F3" s="22" t="s">
        <v>104</v>
      </c>
      <c r="G3" s="99" t="s">
        <v>105</v>
      </c>
      <c r="H3" s="11"/>
      <c r="I3" s="11"/>
      <c r="J3" s="11"/>
    </row>
    <row r="4" spans="1:10">
      <c r="B4" s="33" t="s">
        <v>308</v>
      </c>
      <c r="C4" s="113" t="s">
        <v>107</v>
      </c>
      <c r="D4" s="113"/>
      <c r="E4" s="34">
        <v>1</v>
      </c>
      <c r="F4" s="119"/>
      <c r="G4" s="38"/>
      <c r="H4" s="11"/>
      <c r="I4" s="11"/>
      <c r="J4" s="11"/>
    </row>
    <row r="5" spans="1:10">
      <c r="B5" s="33" t="s">
        <v>309</v>
      </c>
      <c r="C5" s="113" t="s">
        <v>109</v>
      </c>
      <c r="D5" s="113"/>
      <c r="E5" s="34">
        <v>1</v>
      </c>
      <c r="F5" s="120"/>
      <c r="G5" s="38"/>
      <c r="H5" s="11"/>
      <c r="I5" s="11"/>
      <c r="J5" s="11"/>
    </row>
    <row r="6" spans="1:10">
      <c r="B6" s="33" t="s">
        <v>310</v>
      </c>
      <c r="C6" s="113" t="s">
        <v>111</v>
      </c>
      <c r="D6" s="113"/>
      <c r="E6" s="34">
        <v>1</v>
      </c>
      <c r="F6" s="120"/>
      <c r="G6" s="38"/>
      <c r="H6" s="11"/>
      <c r="I6" s="11"/>
      <c r="J6" s="11"/>
    </row>
    <row r="7" spans="1:10">
      <c r="B7" s="33" t="s">
        <v>311</v>
      </c>
      <c r="C7" s="113" t="s">
        <v>113</v>
      </c>
      <c r="D7" s="113"/>
      <c r="E7" s="35">
        <v>1</v>
      </c>
      <c r="F7" s="120"/>
      <c r="G7" s="38"/>
      <c r="H7" s="11"/>
      <c r="I7" s="11"/>
      <c r="J7" s="11"/>
    </row>
    <row r="8" spans="1:10">
      <c r="B8" s="33" t="s">
        <v>312</v>
      </c>
      <c r="C8" s="113" t="s">
        <v>115</v>
      </c>
      <c r="D8" s="113"/>
      <c r="E8" s="35">
        <v>1</v>
      </c>
      <c r="F8" s="120"/>
      <c r="G8" s="38"/>
      <c r="H8" s="11"/>
      <c r="I8" s="11"/>
      <c r="J8" s="11"/>
    </row>
    <row r="9" spans="1:10">
      <c r="B9" s="33" t="s">
        <v>313</v>
      </c>
      <c r="C9" s="113" t="s">
        <v>117</v>
      </c>
      <c r="D9" s="113"/>
      <c r="E9" s="35">
        <v>1</v>
      </c>
      <c r="F9" s="120"/>
      <c r="G9" s="38"/>
      <c r="H9" s="11"/>
      <c r="I9" s="11"/>
      <c r="J9" s="11"/>
    </row>
    <row r="10" spans="1:10">
      <c r="B10" s="33" t="s">
        <v>314</v>
      </c>
      <c r="C10" s="113" t="s">
        <v>119</v>
      </c>
      <c r="D10" s="113"/>
      <c r="E10" s="34">
        <v>1</v>
      </c>
      <c r="F10" s="120"/>
      <c r="G10" s="38"/>
      <c r="H10" s="11"/>
      <c r="I10" s="11"/>
      <c r="J10" s="11"/>
    </row>
    <row r="11" spans="1:10">
      <c r="B11" s="33" t="s">
        <v>315</v>
      </c>
      <c r="C11" s="113" t="s">
        <v>121</v>
      </c>
      <c r="D11" s="113"/>
      <c r="E11" s="34">
        <v>1</v>
      </c>
      <c r="F11" s="120"/>
      <c r="G11" s="38"/>
      <c r="H11" s="11"/>
      <c r="I11" s="11"/>
      <c r="J11" s="11"/>
    </row>
    <row r="12" spans="1:10">
      <c r="B12" s="33" t="s">
        <v>316</v>
      </c>
      <c r="C12" s="113" t="s">
        <v>123</v>
      </c>
      <c r="D12" s="113"/>
      <c r="E12" s="34">
        <v>1</v>
      </c>
      <c r="F12" s="120"/>
      <c r="G12" s="38"/>
      <c r="H12" s="11"/>
      <c r="I12" s="11"/>
      <c r="J12" s="11"/>
    </row>
    <row r="13" spans="1:10">
      <c r="B13" s="33" t="s">
        <v>317</v>
      </c>
      <c r="C13" s="113" t="s">
        <v>125</v>
      </c>
      <c r="D13" s="113"/>
      <c r="E13" s="35">
        <v>1</v>
      </c>
      <c r="F13" s="120"/>
      <c r="G13" s="38"/>
      <c r="H13" s="11"/>
      <c r="I13" s="11"/>
      <c r="J13" s="11"/>
    </row>
    <row r="14" spans="1:10">
      <c r="B14" s="33" t="s">
        <v>318</v>
      </c>
      <c r="C14" s="113" t="s">
        <v>127</v>
      </c>
      <c r="D14" s="113"/>
      <c r="E14" s="35">
        <v>1</v>
      </c>
      <c r="F14" s="120"/>
      <c r="G14" s="38"/>
      <c r="H14" s="11"/>
      <c r="I14" s="11"/>
      <c r="J14" s="11"/>
    </row>
    <row r="15" spans="1:10">
      <c r="B15" s="33" t="s">
        <v>319</v>
      </c>
      <c r="C15" s="113" t="s">
        <v>129</v>
      </c>
      <c r="D15" s="113"/>
      <c r="E15" s="35">
        <v>1</v>
      </c>
      <c r="F15" s="120"/>
      <c r="G15" s="38"/>
      <c r="H15" s="11"/>
      <c r="I15" s="11"/>
      <c r="J15" s="11"/>
    </row>
    <row r="16" spans="1:10">
      <c r="B16" s="33" t="s">
        <v>320</v>
      </c>
      <c r="C16" s="113" t="s">
        <v>131</v>
      </c>
      <c r="D16" s="113"/>
      <c r="E16" s="34">
        <v>1</v>
      </c>
      <c r="F16" s="120"/>
      <c r="G16" s="38"/>
      <c r="H16" s="11"/>
      <c r="I16" s="11"/>
      <c r="J16" s="11"/>
    </row>
    <row r="17" spans="2:13">
      <c r="B17" s="33" t="s">
        <v>321</v>
      </c>
      <c r="C17" s="113" t="s">
        <v>133</v>
      </c>
      <c r="D17" s="113"/>
      <c r="E17" s="35">
        <v>1</v>
      </c>
      <c r="F17" s="120"/>
      <c r="G17" s="38"/>
      <c r="H17" s="11"/>
      <c r="I17" s="11"/>
      <c r="J17" s="11"/>
    </row>
    <row r="18" spans="2:13">
      <c r="B18" s="33" t="s">
        <v>322</v>
      </c>
      <c r="C18" s="113" t="s">
        <v>135</v>
      </c>
      <c r="D18" s="113"/>
      <c r="E18" s="35">
        <v>1</v>
      </c>
      <c r="F18" s="120"/>
      <c r="G18" s="38"/>
      <c r="H18" s="11"/>
      <c r="I18" s="11"/>
      <c r="J18" s="11"/>
    </row>
    <row r="19" spans="2:13">
      <c r="B19" s="33" t="s">
        <v>323</v>
      </c>
      <c r="C19" s="113" t="s">
        <v>137</v>
      </c>
      <c r="D19" s="113"/>
      <c r="E19" s="35">
        <v>1</v>
      </c>
      <c r="F19" s="120"/>
      <c r="G19" s="38"/>
      <c r="H19" s="11"/>
      <c r="I19" s="11"/>
      <c r="J19" s="11"/>
    </row>
    <row r="20" spans="2:13">
      <c r="B20" s="33" t="s">
        <v>324</v>
      </c>
      <c r="C20" s="113" t="s">
        <v>139</v>
      </c>
      <c r="D20" s="113"/>
      <c r="E20" s="35">
        <v>1</v>
      </c>
      <c r="F20" s="120"/>
      <c r="G20" s="38"/>
      <c r="H20" s="11"/>
      <c r="I20" s="11"/>
      <c r="J20" s="11"/>
    </row>
    <row r="21" spans="2:13">
      <c r="B21" s="33" t="s">
        <v>325</v>
      </c>
      <c r="C21" s="113" t="s">
        <v>141</v>
      </c>
      <c r="D21" s="113"/>
      <c r="E21" s="34">
        <v>1</v>
      </c>
      <c r="F21" s="120"/>
      <c r="G21" s="38"/>
      <c r="H21" s="11"/>
      <c r="I21" s="11"/>
      <c r="J21" s="11"/>
    </row>
    <row r="22" spans="2:13">
      <c r="B22" s="33" t="s">
        <v>326</v>
      </c>
      <c r="C22" s="113" t="s">
        <v>143</v>
      </c>
      <c r="D22" s="113"/>
      <c r="E22" s="34">
        <v>1</v>
      </c>
      <c r="F22" s="120"/>
      <c r="G22" s="38"/>
      <c r="H22" s="11"/>
      <c r="I22" s="11"/>
      <c r="J22" s="11"/>
    </row>
    <row r="23" spans="2:13">
      <c r="B23" s="33" t="s">
        <v>327</v>
      </c>
      <c r="C23" s="113" t="s">
        <v>145</v>
      </c>
      <c r="D23" s="113"/>
      <c r="E23" s="34">
        <v>1</v>
      </c>
      <c r="F23" s="120"/>
      <c r="G23" s="38"/>
      <c r="H23" s="11"/>
      <c r="I23" s="11"/>
      <c r="J23" s="11"/>
    </row>
    <row r="24" spans="2:13">
      <c r="B24" s="33" t="s">
        <v>328</v>
      </c>
      <c r="C24" s="113" t="s">
        <v>147</v>
      </c>
      <c r="D24" s="113"/>
      <c r="E24" s="35">
        <v>1</v>
      </c>
      <c r="F24" s="120"/>
      <c r="G24" s="38"/>
      <c r="H24" s="11"/>
      <c r="I24" s="11"/>
      <c r="J24" s="11"/>
    </row>
    <row r="25" spans="2:13">
      <c r="B25" s="33" t="s">
        <v>329</v>
      </c>
      <c r="C25" s="113" t="s">
        <v>149</v>
      </c>
      <c r="D25" s="113"/>
      <c r="E25" s="35">
        <v>1</v>
      </c>
      <c r="F25" s="120"/>
      <c r="G25" s="38"/>
      <c r="H25" s="11"/>
      <c r="I25" s="11"/>
      <c r="J25" s="11"/>
    </row>
    <row r="26" spans="2:13">
      <c r="B26" s="33" t="s">
        <v>330</v>
      </c>
      <c r="C26" s="113" t="s">
        <v>151</v>
      </c>
      <c r="D26" s="113"/>
      <c r="E26" s="34">
        <v>1</v>
      </c>
      <c r="F26" s="120"/>
      <c r="G26" s="38"/>
      <c r="H26" s="11"/>
      <c r="I26" s="11"/>
      <c r="J26" s="11"/>
    </row>
    <row r="27" spans="2:13">
      <c r="B27" s="33" t="s">
        <v>331</v>
      </c>
      <c r="C27" s="113" t="s">
        <v>153</v>
      </c>
      <c r="D27" s="113"/>
      <c r="E27" s="35">
        <v>1</v>
      </c>
      <c r="F27" s="120"/>
      <c r="G27" s="38"/>
      <c r="H27" s="11"/>
      <c r="I27" s="11"/>
      <c r="J27" s="11"/>
    </row>
    <row r="28" spans="2:13">
      <c r="B28" s="33" t="s">
        <v>332</v>
      </c>
      <c r="C28" s="113" t="s">
        <v>155</v>
      </c>
      <c r="D28" s="113"/>
      <c r="E28" s="35">
        <v>1</v>
      </c>
      <c r="F28" s="120"/>
      <c r="G28" s="38"/>
      <c r="H28" s="11"/>
      <c r="I28" s="11"/>
      <c r="J28" s="11"/>
    </row>
    <row r="29" spans="2:13">
      <c r="B29" s="33" t="s">
        <v>333</v>
      </c>
      <c r="C29" s="113" t="s">
        <v>157</v>
      </c>
      <c r="D29" s="113"/>
      <c r="E29" s="35">
        <v>1</v>
      </c>
      <c r="F29" s="120"/>
      <c r="G29" s="38"/>
      <c r="H29" s="11"/>
      <c r="I29" s="11"/>
      <c r="J29" s="11"/>
    </row>
    <row r="30" spans="2:13">
      <c r="B30" s="118" t="s">
        <v>334</v>
      </c>
      <c r="C30" s="118"/>
      <c r="D30" s="118"/>
      <c r="E30" s="118"/>
      <c r="F30" s="121"/>
      <c r="G30" s="36">
        <f>SUM(G4:G29)</f>
        <v>0</v>
      </c>
      <c r="H30" s="11"/>
      <c r="I30" s="11"/>
      <c r="J30" s="11"/>
      <c r="K30" s="14"/>
      <c r="L30" s="14"/>
      <c r="M30" s="14"/>
    </row>
    <row r="31" spans="2:13" ht="3.75" customHeight="1">
      <c r="B31" s="14"/>
      <c r="C31" s="14"/>
      <c r="D31" s="14"/>
      <c r="E31" s="14"/>
      <c r="F31" s="14"/>
      <c r="G31" s="32"/>
      <c r="H31" s="14"/>
      <c r="I31" s="14"/>
      <c r="J31" s="14"/>
      <c r="K31" s="14"/>
      <c r="L31" s="14"/>
      <c r="M31" s="14"/>
    </row>
    <row r="32" spans="2:13" ht="78.75">
      <c r="B32" s="54" t="s">
        <v>335</v>
      </c>
      <c r="C32" s="55" t="s">
        <v>160</v>
      </c>
      <c r="D32" s="99" t="s">
        <v>161</v>
      </c>
      <c r="E32" s="56" t="s">
        <v>162</v>
      </c>
      <c r="F32" s="56" t="s">
        <v>163</v>
      </c>
      <c r="G32" s="56" t="s">
        <v>164</v>
      </c>
      <c r="H32" s="14"/>
      <c r="I32" s="14"/>
      <c r="J32" s="14"/>
    </row>
    <row r="33" spans="1:35" s="30" customFormat="1">
      <c r="A33" s="13"/>
      <c r="B33" s="41" t="s">
        <v>336</v>
      </c>
      <c r="C33" s="42" t="s">
        <v>166</v>
      </c>
      <c r="D33" s="100">
        <f>0.01*'CLIN O1.1-GPL disc. price'!F30</f>
        <v>120000</v>
      </c>
      <c r="E33" s="44">
        <v>0</v>
      </c>
      <c r="F33" s="43">
        <v>0</v>
      </c>
      <c r="G33" s="46">
        <f>D33*F33</f>
        <v>0</v>
      </c>
      <c r="H33" s="14"/>
      <c r="I33" s="14"/>
      <c r="J33" s="14"/>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row>
    <row r="34" spans="1:35" s="30" customFormat="1">
      <c r="A34" s="13"/>
      <c r="B34" s="41" t="s">
        <v>337</v>
      </c>
      <c r="C34" s="42" t="s">
        <v>168</v>
      </c>
      <c r="D34" s="100">
        <f>0.1*'CLIN O1.1-GPL disc. price'!F30</f>
        <v>1200000</v>
      </c>
      <c r="E34" s="44">
        <v>0</v>
      </c>
      <c r="F34" s="43">
        <v>0</v>
      </c>
      <c r="G34" s="46">
        <f>D34*F34</f>
        <v>0</v>
      </c>
      <c r="H34" s="14"/>
      <c r="I34" s="14"/>
      <c r="J34" s="14"/>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row>
    <row r="35" spans="1:35" s="30" customFormat="1">
      <c r="A35" s="13"/>
      <c r="B35" s="41" t="s">
        <v>338</v>
      </c>
      <c r="C35" s="42" t="s">
        <v>170</v>
      </c>
      <c r="D35" s="100">
        <f>0.01*'CLIN O1.1-GPL disc. price'!F30</f>
        <v>120000</v>
      </c>
      <c r="E35" s="44">
        <v>0</v>
      </c>
      <c r="F35" s="43">
        <v>0</v>
      </c>
      <c r="G35" s="46">
        <f>D35*F35</f>
        <v>0</v>
      </c>
      <c r="H35" s="14"/>
      <c r="I35" s="14"/>
      <c r="J35" s="14"/>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row>
    <row r="36" spans="1:35" s="30" customFormat="1">
      <c r="A36" s="13"/>
      <c r="B36" s="41" t="s">
        <v>339</v>
      </c>
      <c r="C36" s="42" t="s">
        <v>172</v>
      </c>
      <c r="D36" s="100">
        <f>0.88*'CLIN O1.1-GPL disc. price'!F30</f>
        <v>10560000</v>
      </c>
      <c r="E36" s="44">
        <v>0</v>
      </c>
      <c r="F36" s="43">
        <v>0</v>
      </c>
      <c r="G36" s="46">
        <f>D36*F36</f>
        <v>0</v>
      </c>
      <c r="H36" s="14"/>
      <c r="I36" s="14"/>
      <c r="J36" s="14"/>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row>
    <row r="37" spans="1:35" s="30" customFormat="1">
      <c r="A37" s="13"/>
      <c r="B37" s="118" t="s">
        <v>340</v>
      </c>
      <c r="C37" s="118"/>
      <c r="D37" s="118"/>
      <c r="E37" s="118"/>
      <c r="F37" s="118"/>
      <c r="G37" s="47">
        <f>SUM(G33:G36)</f>
        <v>0</v>
      </c>
      <c r="H37" s="14"/>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row>
    <row r="38" spans="1:35" s="30" customFormat="1" ht="3.75" customHeight="1">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row>
    <row r="39" spans="1:35" ht="139.5" customHeight="1">
      <c r="B39" s="54" t="s">
        <v>341</v>
      </c>
      <c r="C39" s="55" t="s">
        <v>175</v>
      </c>
      <c r="D39" s="114" t="s">
        <v>176</v>
      </c>
      <c r="E39" s="114"/>
      <c r="F39" s="52" t="s">
        <v>177</v>
      </c>
      <c r="G39" s="53" t="s">
        <v>178</v>
      </c>
      <c r="H39" s="13"/>
      <c r="I39" s="13"/>
      <c r="J39" s="13"/>
    </row>
    <row r="40" spans="1:35">
      <c r="B40" s="41" t="s">
        <v>342</v>
      </c>
      <c r="C40" s="3" t="s">
        <v>180</v>
      </c>
      <c r="D40" s="115">
        <f>0.2*'CLIN O1.1-GPL disc. price'!F30</f>
        <v>2400000</v>
      </c>
      <c r="E40" s="115"/>
      <c r="F40" s="43">
        <v>0</v>
      </c>
      <c r="G40" s="46">
        <f>D40*F40</f>
        <v>0</v>
      </c>
      <c r="H40" s="13"/>
      <c r="I40" s="13"/>
      <c r="J40" s="13"/>
    </row>
    <row r="41" spans="1:35">
      <c r="B41" s="41" t="s">
        <v>343</v>
      </c>
      <c r="C41" s="61" t="s">
        <v>182</v>
      </c>
      <c r="D41" s="115">
        <f>0.2*'CLIN O1.1-GPL disc. price'!F30</f>
        <v>2400000</v>
      </c>
      <c r="E41" s="115"/>
      <c r="F41" s="43">
        <v>0</v>
      </c>
      <c r="G41" s="46">
        <f>D41*F41</f>
        <v>0</v>
      </c>
      <c r="H41" s="13"/>
      <c r="I41" s="13"/>
      <c r="J41" s="13"/>
    </row>
    <row r="42" spans="1:35">
      <c r="B42" s="117" t="s">
        <v>344</v>
      </c>
      <c r="C42" s="117"/>
      <c r="D42" s="117"/>
      <c r="E42" s="117"/>
      <c r="F42" s="37"/>
      <c r="G42" s="47">
        <f>SUM(G40:G41)</f>
        <v>0</v>
      </c>
      <c r="H42" s="14"/>
      <c r="I42" s="14"/>
      <c r="J42" s="14"/>
      <c r="K42" s="14"/>
    </row>
    <row r="43" spans="1:35" ht="25.5" customHeight="1">
      <c r="B43" s="14"/>
      <c r="C43" s="14"/>
      <c r="D43" s="14"/>
      <c r="E43" s="14"/>
      <c r="F43" s="14"/>
      <c r="G43" s="14"/>
      <c r="H43" s="14"/>
      <c r="I43" s="14"/>
      <c r="J43" s="14"/>
      <c r="K43" s="14"/>
    </row>
    <row r="44" spans="1:35" ht="18.75">
      <c r="B44" s="111" t="s">
        <v>184</v>
      </c>
      <c r="C44" s="111"/>
      <c r="D44" s="111"/>
      <c r="E44" s="111"/>
      <c r="F44" s="111"/>
      <c r="G44" s="111"/>
      <c r="H44" s="1"/>
      <c r="I44" s="1"/>
      <c r="J44" s="1"/>
    </row>
    <row r="45" spans="1:35" ht="58.5" customHeight="1">
      <c r="B45" s="112" t="s">
        <v>345</v>
      </c>
      <c r="C45" s="112"/>
      <c r="D45" s="112"/>
      <c r="E45" s="112"/>
      <c r="F45" s="112"/>
      <c r="G45" s="112"/>
      <c r="H45" s="1"/>
      <c r="I45" s="1"/>
      <c r="J45" s="1"/>
    </row>
    <row r="46" spans="1:35" ht="57.75" customHeight="1">
      <c r="B46" s="59" t="s">
        <v>186</v>
      </c>
      <c r="C46" s="116" t="s">
        <v>346</v>
      </c>
      <c r="D46" s="116"/>
      <c r="E46" s="116"/>
      <c r="F46" s="116"/>
      <c r="G46" s="116"/>
      <c r="H46" s="1"/>
      <c r="I46" s="1"/>
      <c r="J46" s="1"/>
    </row>
    <row r="47" spans="1:35" ht="45.75" customHeight="1">
      <c r="B47" s="31" t="s">
        <v>188</v>
      </c>
      <c r="C47" s="116" t="s">
        <v>189</v>
      </c>
      <c r="D47" s="116"/>
      <c r="E47" s="116"/>
      <c r="F47" s="116"/>
      <c r="G47" s="116"/>
      <c r="H47" s="1"/>
      <c r="I47" s="1"/>
      <c r="J47" s="1"/>
    </row>
    <row r="48" spans="1:35" ht="171.75" customHeight="1">
      <c r="B48" s="31" t="s">
        <v>190</v>
      </c>
      <c r="C48" s="116" t="s">
        <v>347</v>
      </c>
      <c r="D48" s="116"/>
      <c r="E48" s="116"/>
      <c r="F48" s="116"/>
      <c r="G48" s="116"/>
      <c r="H48" s="1"/>
      <c r="I48" s="1"/>
      <c r="J48" s="1"/>
    </row>
    <row r="49" spans="2:10" ht="30.75" customHeight="1">
      <c r="B49" s="31" t="s">
        <v>192</v>
      </c>
      <c r="C49" s="116" t="s">
        <v>193</v>
      </c>
      <c r="D49" s="116"/>
      <c r="E49" s="116"/>
      <c r="F49" s="116"/>
      <c r="G49" s="116"/>
      <c r="H49" s="1"/>
      <c r="I49" s="1"/>
      <c r="J49" s="1"/>
    </row>
    <row r="50" spans="2:10">
      <c r="F50" s="1"/>
      <c r="H50" s="1"/>
      <c r="I50" s="1"/>
      <c r="J50" s="1"/>
    </row>
    <row r="51" spans="2:10">
      <c r="F51" s="1"/>
      <c r="H51" s="1"/>
      <c r="I51" s="1"/>
      <c r="J51" s="1"/>
    </row>
  </sheetData>
  <mergeCells count="41">
    <mergeCell ref="C49:G49"/>
    <mergeCell ref="B42:E42"/>
    <mergeCell ref="B44:G44"/>
    <mergeCell ref="B45:G45"/>
    <mergeCell ref="C46:G46"/>
    <mergeCell ref="C47:G47"/>
    <mergeCell ref="C48:G48"/>
    <mergeCell ref="C21:D21"/>
    <mergeCell ref="D41:E41"/>
    <mergeCell ref="C23:D23"/>
    <mergeCell ref="C24:D24"/>
    <mergeCell ref="C25:D25"/>
    <mergeCell ref="C26:D26"/>
    <mergeCell ref="C27:D27"/>
    <mergeCell ref="C28:D28"/>
    <mergeCell ref="C29:D29"/>
    <mergeCell ref="B30:E30"/>
    <mergeCell ref="B37:F37"/>
    <mergeCell ref="D39:E39"/>
    <mergeCell ref="D40:E40"/>
    <mergeCell ref="C16:D16"/>
    <mergeCell ref="C17:D17"/>
    <mergeCell ref="C18:D18"/>
    <mergeCell ref="C19:D19"/>
    <mergeCell ref="C20:D20"/>
    <mergeCell ref="C2:G2"/>
    <mergeCell ref="C3:D3"/>
    <mergeCell ref="C4:D4"/>
    <mergeCell ref="F4:F30"/>
    <mergeCell ref="C5:D5"/>
    <mergeCell ref="C6:D6"/>
    <mergeCell ref="C7:D7"/>
    <mergeCell ref="C8:D8"/>
    <mergeCell ref="C9:D9"/>
    <mergeCell ref="C10:D10"/>
    <mergeCell ref="C22:D22"/>
    <mergeCell ref="C11:D11"/>
    <mergeCell ref="C12:D12"/>
    <mergeCell ref="C13:D13"/>
    <mergeCell ref="C14:D14"/>
    <mergeCell ref="C15:D15"/>
  </mergeCells>
  <pageMargins left="0.7" right="0.7" top="0.75" bottom="0.75" header="0.3" footer="0.3"/>
  <ignoredErrors>
    <ignoredError sqref="D34"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E35"/>
  <sheetViews>
    <sheetView zoomScale="90" zoomScaleNormal="90" workbookViewId="0">
      <selection activeCell="D19" sqref="D19"/>
    </sheetView>
  </sheetViews>
  <sheetFormatPr defaultColWidth="9.140625" defaultRowHeight="15.75"/>
  <cols>
    <col min="1" max="1" width="2.7109375" style="14" customWidth="1"/>
    <col min="2" max="2" width="11" style="17" customWidth="1"/>
    <col min="3" max="3" width="80.7109375" style="18" customWidth="1"/>
    <col min="4" max="4" width="24.28515625" style="19" customWidth="1"/>
    <col min="5" max="5" width="12.7109375" style="19" customWidth="1"/>
    <col min="6" max="6" width="21.85546875" style="1" bestFit="1" customWidth="1"/>
    <col min="7" max="7" width="39.7109375" style="20" customWidth="1"/>
    <col min="8" max="8" width="12.28515625" style="13" bestFit="1" customWidth="1"/>
    <col min="9" max="9" width="9.140625" style="13"/>
    <col min="10" max="11" width="9.5703125" style="13" bestFit="1" customWidth="1"/>
    <col min="12" max="31" width="9.140625" style="13"/>
    <col min="32" max="16384" width="9.140625" style="14"/>
  </cols>
  <sheetData>
    <row r="1" spans="1:31">
      <c r="A1" s="8"/>
      <c r="B1" s="9"/>
      <c r="C1" s="10"/>
      <c r="D1" s="10"/>
      <c r="E1" s="10"/>
      <c r="F1" s="10"/>
      <c r="G1" s="11"/>
    </row>
    <row r="2" spans="1:31" s="15" customFormat="1" ht="78.75">
      <c r="B2" s="5" t="s">
        <v>35</v>
      </c>
      <c r="C2" s="2" t="s">
        <v>36</v>
      </c>
      <c r="D2" s="2" t="s">
        <v>37</v>
      </c>
      <c r="E2" s="2" t="s">
        <v>38</v>
      </c>
      <c r="F2" s="2" t="s">
        <v>39</v>
      </c>
      <c r="G2" s="6" t="s">
        <v>40</v>
      </c>
      <c r="H2" s="16"/>
      <c r="I2" s="16"/>
      <c r="J2" s="16"/>
      <c r="K2" s="16"/>
      <c r="L2" s="16"/>
      <c r="M2" s="16"/>
      <c r="N2" s="16"/>
      <c r="O2" s="16"/>
      <c r="P2" s="16"/>
      <c r="Q2" s="16"/>
      <c r="R2" s="16"/>
      <c r="S2" s="16"/>
      <c r="T2" s="16"/>
      <c r="U2" s="16"/>
      <c r="V2" s="16"/>
      <c r="W2" s="16"/>
      <c r="X2" s="16"/>
      <c r="Y2" s="16"/>
      <c r="Z2" s="16"/>
      <c r="AA2" s="16"/>
      <c r="AB2" s="16"/>
      <c r="AC2" s="16"/>
      <c r="AD2" s="16"/>
      <c r="AE2" s="16"/>
    </row>
    <row r="3" spans="1:31">
      <c r="B3" s="23" t="s">
        <v>348</v>
      </c>
      <c r="C3" s="3" t="s">
        <v>42</v>
      </c>
      <c r="D3" s="24">
        <v>1415400</v>
      </c>
      <c r="E3" s="7">
        <v>0</v>
      </c>
      <c r="F3" s="48">
        <f>D3*(1-E3)</f>
        <v>1415400</v>
      </c>
      <c r="G3" s="98"/>
    </row>
    <row r="4" spans="1:31">
      <c r="B4" s="23" t="s">
        <v>349</v>
      </c>
      <c r="C4" s="3" t="s">
        <v>44</v>
      </c>
      <c r="D4" s="24">
        <v>606600</v>
      </c>
      <c r="E4" s="7">
        <v>0</v>
      </c>
      <c r="F4" s="48">
        <f>D4*(1-E4)</f>
        <v>606600</v>
      </c>
      <c r="G4" s="98"/>
    </row>
    <row r="5" spans="1:31">
      <c r="B5" s="23" t="s">
        <v>350</v>
      </c>
      <c r="C5" s="3" t="s">
        <v>46</v>
      </c>
      <c r="D5" s="24">
        <v>353900</v>
      </c>
      <c r="E5" s="7">
        <v>0</v>
      </c>
      <c r="F5" s="48">
        <f>D5*(1-E5)</f>
        <v>353900</v>
      </c>
      <c r="G5" s="98"/>
    </row>
    <row r="6" spans="1:31">
      <c r="B6" s="23" t="s">
        <v>351</v>
      </c>
      <c r="C6" s="3" t="s">
        <v>48</v>
      </c>
      <c r="D6" s="24">
        <v>151600</v>
      </c>
      <c r="E6" s="7">
        <v>0</v>
      </c>
      <c r="F6" s="48">
        <f>D6*(1-E6)</f>
        <v>151600</v>
      </c>
      <c r="G6" s="98"/>
    </row>
    <row r="7" spans="1:31">
      <c r="B7" s="23" t="s">
        <v>352</v>
      </c>
      <c r="C7" s="3" t="s">
        <v>50</v>
      </c>
      <c r="D7" s="24">
        <v>682400</v>
      </c>
      <c r="E7" s="7">
        <v>0</v>
      </c>
      <c r="F7" s="48">
        <f t="shared" ref="F7:F29" si="0">D7*(1-E7)</f>
        <v>682400</v>
      </c>
      <c r="G7" s="98"/>
    </row>
    <row r="8" spans="1:31">
      <c r="B8" s="23" t="s">
        <v>353</v>
      </c>
      <c r="C8" s="3" t="s">
        <v>52</v>
      </c>
      <c r="D8" s="24">
        <v>292500</v>
      </c>
      <c r="E8" s="7">
        <v>0</v>
      </c>
      <c r="F8" s="48">
        <f t="shared" si="0"/>
        <v>292500</v>
      </c>
      <c r="G8" s="98"/>
    </row>
    <row r="9" spans="1:31">
      <c r="B9" s="23" t="s">
        <v>354</v>
      </c>
      <c r="C9" s="3" t="s">
        <v>54</v>
      </c>
      <c r="D9" s="24">
        <v>170600</v>
      </c>
      <c r="E9" s="7">
        <v>0</v>
      </c>
      <c r="F9" s="48">
        <f t="shared" si="0"/>
        <v>170600</v>
      </c>
      <c r="G9" s="98"/>
    </row>
    <row r="10" spans="1:31">
      <c r="B10" s="23" t="s">
        <v>355</v>
      </c>
      <c r="C10" s="3" t="s">
        <v>56</v>
      </c>
      <c r="D10" s="24">
        <v>73100</v>
      </c>
      <c r="E10" s="7">
        <v>0</v>
      </c>
      <c r="F10" s="48">
        <f t="shared" si="0"/>
        <v>73100</v>
      </c>
      <c r="G10" s="98"/>
    </row>
    <row r="11" spans="1:31">
      <c r="B11" s="23" t="s">
        <v>356</v>
      </c>
      <c r="C11" s="3" t="s">
        <v>58</v>
      </c>
      <c r="D11" s="24">
        <v>1971500</v>
      </c>
      <c r="E11" s="7">
        <v>0</v>
      </c>
      <c r="F11" s="48">
        <f t="shared" si="0"/>
        <v>1971500</v>
      </c>
      <c r="G11" s="98"/>
    </row>
    <row r="12" spans="1:31">
      <c r="B12" s="23" t="s">
        <v>357</v>
      </c>
      <c r="C12" s="3" t="s">
        <v>60</v>
      </c>
      <c r="D12" s="24">
        <v>844900</v>
      </c>
      <c r="E12" s="7">
        <v>0</v>
      </c>
      <c r="F12" s="48">
        <f t="shared" si="0"/>
        <v>844900</v>
      </c>
      <c r="G12" s="98"/>
    </row>
    <row r="13" spans="1:31">
      <c r="B13" s="23" t="s">
        <v>358</v>
      </c>
      <c r="C13" s="3" t="s">
        <v>62</v>
      </c>
      <c r="D13" s="24">
        <v>492900</v>
      </c>
      <c r="E13" s="7">
        <v>0</v>
      </c>
      <c r="F13" s="48">
        <f t="shared" si="0"/>
        <v>492900</v>
      </c>
      <c r="G13" s="98"/>
    </row>
    <row r="14" spans="1:31">
      <c r="B14" s="23" t="s">
        <v>359</v>
      </c>
      <c r="C14" s="3" t="s">
        <v>64</v>
      </c>
      <c r="D14" s="24">
        <v>211200</v>
      </c>
      <c r="E14" s="7">
        <v>0</v>
      </c>
      <c r="F14" s="48">
        <f t="shared" si="0"/>
        <v>211200</v>
      </c>
      <c r="G14" s="98"/>
    </row>
    <row r="15" spans="1:31">
      <c r="B15" s="23" t="s">
        <v>360</v>
      </c>
      <c r="C15" s="3" t="s">
        <v>66</v>
      </c>
      <c r="D15" s="24">
        <v>250</v>
      </c>
      <c r="E15" s="7">
        <v>0</v>
      </c>
      <c r="F15" s="48">
        <f t="shared" si="0"/>
        <v>250</v>
      </c>
      <c r="G15" s="98"/>
    </row>
    <row r="16" spans="1:31">
      <c r="B16" s="23" t="s">
        <v>361</v>
      </c>
      <c r="C16" s="3" t="s">
        <v>68</v>
      </c>
      <c r="D16" s="24">
        <v>150</v>
      </c>
      <c r="E16" s="7">
        <v>0</v>
      </c>
      <c r="F16" s="48">
        <f t="shared" si="0"/>
        <v>150</v>
      </c>
      <c r="G16" s="98"/>
    </row>
    <row r="17" spans="2:7">
      <c r="B17" s="23" t="s">
        <v>362</v>
      </c>
      <c r="C17" s="3" t="s">
        <v>70</v>
      </c>
      <c r="D17" s="24">
        <v>100</v>
      </c>
      <c r="E17" s="7">
        <v>0</v>
      </c>
      <c r="F17" s="48">
        <f t="shared" si="0"/>
        <v>100</v>
      </c>
      <c r="G17" s="98"/>
    </row>
    <row r="18" spans="2:7">
      <c r="B18" s="23" t="s">
        <v>363</v>
      </c>
      <c r="C18" s="3" t="s">
        <v>72</v>
      </c>
      <c r="D18" s="24">
        <v>100</v>
      </c>
      <c r="E18" s="7">
        <v>0</v>
      </c>
      <c r="F18" s="48">
        <f t="shared" si="0"/>
        <v>100</v>
      </c>
      <c r="G18" s="98"/>
    </row>
    <row r="19" spans="2:7">
      <c r="B19" s="23" t="s">
        <v>364</v>
      </c>
      <c r="C19" s="3" t="s">
        <v>74</v>
      </c>
      <c r="D19" s="24">
        <v>151600</v>
      </c>
      <c r="E19" s="7">
        <v>0</v>
      </c>
      <c r="F19" s="48">
        <f t="shared" si="0"/>
        <v>151600</v>
      </c>
      <c r="G19" s="98"/>
    </row>
    <row r="20" spans="2:7">
      <c r="B20" s="23" t="s">
        <v>365</v>
      </c>
      <c r="C20" s="3" t="s">
        <v>76</v>
      </c>
      <c r="D20" s="24">
        <v>65000</v>
      </c>
      <c r="E20" s="7">
        <v>0</v>
      </c>
      <c r="F20" s="48">
        <f t="shared" si="0"/>
        <v>65000</v>
      </c>
      <c r="G20" s="98"/>
    </row>
    <row r="21" spans="2:7">
      <c r="B21" s="23" t="s">
        <v>366</v>
      </c>
      <c r="C21" s="3" t="s">
        <v>78</v>
      </c>
      <c r="D21" s="24">
        <v>37900</v>
      </c>
      <c r="E21" s="7">
        <v>0</v>
      </c>
      <c r="F21" s="48">
        <f t="shared" si="0"/>
        <v>37900</v>
      </c>
      <c r="G21" s="98"/>
    </row>
    <row r="22" spans="2:7">
      <c r="B22" s="23" t="s">
        <v>367</v>
      </c>
      <c r="C22" s="3" t="s">
        <v>80</v>
      </c>
      <c r="D22" s="24">
        <v>16200</v>
      </c>
      <c r="E22" s="7">
        <v>0</v>
      </c>
      <c r="F22" s="48">
        <f t="shared" si="0"/>
        <v>16200</v>
      </c>
      <c r="G22" s="98"/>
    </row>
    <row r="23" spans="2:7">
      <c r="B23" s="23" t="s">
        <v>368</v>
      </c>
      <c r="C23" s="96" t="s">
        <v>82</v>
      </c>
      <c r="D23" s="24">
        <v>1137400</v>
      </c>
      <c r="E23" s="7">
        <v>0</v>
      </c>
      <c r="F23" s="48">
        <f t="shared" si="0"/>
        <v>1137400</v>
      </c>
      <c r="G23" s="98"/>
    </row>
    <row r="24" spans="2:7">
      <c r="B24" s="23" t="s">
        <v>369</v>
      </c>
      <c r="C24" s="96" t="s">
        <v>84</v>
      </c>
      <c r="D24" s="24">
        <v>487500</v>
      </c>
      <c r="E24" s="7">
        <v>0</v>
      </c>
      <c r="F24" s="48">
        <f t="shared" si="0"/>
        <v>487500</v>
      </c>
      <c r="G24" s="98"/>
    </row>
    <row r="25" spans="2:7">
      <c r="B25" s="23" t="s">
        <v>370</v>
      </c>
      <c r="C25" s="96" t="s">
        <v>86</v>
      </c>
      <c r="D25" s="24">
        <v>284400</v>
      </c>
      <c r="E25" s="7">
        <v>0</v>
      </c>
      <c r="F25" s="48">
        <f t="shared" si="0"/>
        <v>284400</v>
      </c>
      <c r="G25" s="98"/>
    </row>
    <row r="26" spans="2:7">
      <c r="B26" s="23" t="s">
        <v>371</v>
      </c>
      <c r="C26" s="96" t="s">
        <v>88</v>
      </c>
      <c r="D26" s="24">
        <v>121900</v>
      </c>
      <c r="E26" s="7">
        <v>0</v>
      </c>
      <c r="F26" s="48">
        <f t="shared" si="0"/>
        <v>121900</v>
      </c>
      <c r="G26" s="98"/>
    </row>
    <row r="27" spans="2:7">
      <c r="B27" s="23" t="s">
        <v>372</v>
      </c>
      <c r="C27" s="3" t="s">
        <v>90</v>
      </c>
      <c r="D27" s="24">
        <v>564200</v>
      </c>
      <c r="E27" s="7">
        <v>0</v>
      </c>
      <c r="F27" s="48">
        <f t="shared" si="0"/>
        <v>564200</v>
      </c>
      <c r="G27" s="98"/>
    </row>
    <row r="28" spans="2:7" ht="409.5">
      <c r="B28" s="23" t="s">
        <v>373</v>
      </c>
      <c r="C28" s="3" t="s">
        <v>374</v>
      </c>
      <c r="D28" s="24">
        <v>1850500</v>
      </c>
      <c r="E28" s="7">
        <v>0</v>
      </c>
      <c r="F28" s="48">
        <f t="shared" si="0"/>
        <v>1850500</v>
      </c>
      <c r="G28" s="98"/>
    </row>
    <row r="29" spans="2:7">
      <c r="B29" s="23" t="s">
        <v>375</v>
      </c>
      <c r="C29" s="3" t="s">
        <v>94</v>
      </c>
      <c r="D29" s="24">
        <v>16200</v>
      </c>
      <c r="E29" s="7">
        <v>0</v>
      </c>
      <c r="F29" s="48">
        <f t="shared" si="0"/>
        <v>16200</v>
      </c>
      <c r="G29" s="98"/>
    </row>
    <row r="30" spans="2:7" ht="18.75">
      <c r="B30" s="104" t="s">
        <v>376</v>
      </c>
      <c r="C30" s="105"/>
      <c r="D30" s="105"/>
      <c r="E30" s="106"/>
      <c r="F30" s="49">
        <f>SUM(F3:F29)</f>
        <v>12000000</v>
      </c>
      <c r="G30" s="97"/>
    </row>
    <row r="32" spans="2:7" ht="54" customHeight="1">
      <c r="B32" s="107" t="s">
        <v>96</v>
      </c>
      <c r="C32" s="107"/>
      <c r="D32" s="107"/>
      <c r="E32" s="107"/>
      <c r="F32" s="107"/>
      <c r="G32" s="107"/>
    </row>
    <row r="33" spans="2:7" ht="190.5" customHeight="1">
      <c r="B33" s="107" t="s">
        <v>97</v>
      </c>
      <c r="C33" s="107"/>
      <c r="D33" s="107"/>
      <c r="E33" s="107"/>
      <c r="F33" s="107"/>
      <c r="G33" s="107"/>
    </row>
    <row r="34" spans="2:7" ht="114" customHeight="1">
      <c r="B34" s="107" t="s">
        <v>98</v>
      </c>
      <c r="C34" s="107"/>
      <c r="D34" s="107"/>
      <c r="E34" s="107"/>
      <c r="F34" s="107"/>
      <c r="G34" s="107"/>
    </row>
    <row r="35" spans="2:7">
      <c r="B35" s="95"/>
      <c r="C35" s="95"/>
      <c r="D35" s="95"/>
      <c r="E35" s="95"/>
      <c r="F35" s="95"/>
      <c r="G35" s="95"/>
    </row>
  </sheetData>
  <mergeCells count="4">
    <mergeCell ref="B30:E30"/>
    <mergeCell ref="B32:G32"/>
    <mergeCell ref="B33:G33"/>
    <mergeCell ref="B34:G34"/>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I51"/>
  <sheetViews>
    <sheetView zoomScale="90" zoomScaleNormal="90" workbookViewId="0">
      <selection activeCell="J4" sqref="J4"/>
    </sheetView>
  </sheetViews>
  <sheetFormatPr defaultColWidth="9.140625" defaultRowHeight="15.75"/>
  <cols>
    <col min="1" max="1" width="9.140625" style="14"/>
    <col min="2" max="2" width="11" style="17" customWidth="1"/>
    <col min="3" max="3" width="46.5703125" style="18" customWidth="1"/>
    <col min="4" max="4" width="18.140625" style="18" customWidth="1"/>
    <col min="5" max="5" width="15.140625" style="19" customWidth="1"/>
    <col min="6" max="6" width="15.42578125" style="19" customWidth="1"/>
    <col min="7" max="7" width="15.85546875" style="1" customWidth="1"/>
    <col min="8" max="10" width="15.85546875" style="20" customWidth="1"/>
    <col min="11" max="11" width="14.85546875" style="13" customWidth="1"/>
    <col min="12" max="12" width="12.28515625" style="13" bestFit="1" customWidth="1"/>
    <col min="13" max="13" width="41.140625" style="13" customWidth="1"/>
    <col min="14" max="14" width="25.85546875" style="13" customWidth="1"/>
    <col min="15" max="15" width="9.5703125" style="13" bestFit="1" customWidth="1"/>
    <col min="16" max="35" width="9.140625" style="13"/>
    <col min="36" max="16384" width="9.140625" style="14"/>
  </cols>
  <sheetData>
    <row r="1" spans="1:10" ht="15.75" customHeight="1">
      <c r="A1" s="8"/>
      <c r="B1" s="9"/>
      <c r="C1" s="10"/>
      <c r="D1" s="10"/>
      <c r="E1" s="10"/>
      <c r="F1" s="10"/>
      <c r="G1" s="32"/>
      <c r="H1" s="11"/>
      <c r="I1" s="11"/>
      <c r="J1" s="11"/>
    </row>
    <row r="2" spans="1:10" s="15" customFormat="1">
      <c r="B2" s="4" t="s">
        <v>377</v>
      </c>
      <c r="C2" s="108" t="s">
        <v>100</v>
      </c>
      <c r="D2" s="109"/>
      <c r="E2" s="109"/>
      <c r="F2" s="109"/>
      <c r="G2" s="110"/>
      <c r="H2" s="11"/>
      <c r="I2" s="11"/>
      <c r="J2" s="11"/>
    </row>
    <row r="3" spans="1:10" s="15" customFormat="1" ht="94.5" collapsed="1">
      <c r="B3" s="54" t="s">
        <v>378</v>
      </c>
      <c r="C3" s="114" t="s">
        <v>102</v>
      </c>
      <c r="D3" s="114"/>
      <c r="E3" s="99" t="s">
        <v>103</v>
      </c>
      <c r="F3" s="22" t="s">
        <v>104</v>
      </c>
      <c r="G3" s="99" t="s">
        <v>105</v>
      </c>
      <c r="H3" s="11"/>
      <c r="I3" s="11"/>
      <c r="J3" s="11"/>
    </row>
    <row r="4" spans="1:10">
      <c r="B4" s="33" t="s">
        <v>379</v>
      </c>
      <c r="C4" s="113" t="s">
        <v>107</v>
      </c>
      <c r="D4" s="113"/>
      <c r="E4" s="34">
        <v>1</v>
      </c>
      <c r="F4" s="119"/>
      <c r="G4" s="38"/>
      <c r="H4" s="11"/>
      <c r="I4" s="11"/>
      <c r="J4" s="11"/>
    </row>
    <row r="5" spans="1:10">
      <c r="B5" s="33" t="s">
        <v>380</v>
      </c>
      <c r="C5" s="113" t="s">
        <v>109</v>
      </c>
      <c r="D5" s="113"/>
      <c r="E5" s="34">
        <v>1</v>
      </c>
      <c r="F5" s="120"/>
      <c r="G5" s="38"/>
      <c r="H5" s="11"/>
      <c r="I5" s="11"/>
      <c r="J5" s="11"/>
    </row>
    <row r="6" spans="1:10">
      <c r="B6" s="33" t="s">
        <v>381</v>
      </c>
      <c r="C6" s="113" t="s">
        <v>111</v>
      </c>
      <c r="D6" s="113"/>
      <c r="E6" s="34">
        <v>1</v>
      </c>
      <c r="F6" s="120"/>
      <c r="G6" s="38"/>
      <c r="H6" s="11"/>
      <c r="I6" s="11"/>
      <c r="J6" s="11"/>
    </row>
    <row r="7" spans="1:10">
      <c r="B7" s="33" t="s">
        <v>382</v>
      </c>
      <c r="C7" s="113" t="s">
        <v>113</v>
      </c>
      <c r="D7" s="113"/>
      <c r="E7" s="35">
        <v>1</v>
      </c>
      <c r="F7" s="120"/>
      <c r="G7" s="38"/>
      <c r="H7" s="11"/>
      <c r="I7" s="11"/>
      <c r="J7" s="11"/>
    </row>
    <row r="8" spans="1:10">
      <c r="B8" s="33" t="s">
        <v>383</v>
      </c>
      <c r="C8" s="113" t="s">
        <v>115</v>
      </c>
      <c r="D8" s="113"/>
      <c r="E8" s="35">
        <v>1</v>
      </c>
      <c r="F8" s="120"/>
      <c r="G8" s="38"/>
      <c r="H8" s="11"/>
      <c r="I8" s="11"/>
      <c r="J8" s="11"/>
    </row>
    <row r="9" spans="1:10">
      <c r="B9" s="33" t="s">
        <v>384</v>
      </c>
      <c r="C9" s="113" t="s">
        <v>117</v>
      </c>
      <c r="D9" s="113"/>
      <c r="E9" s="35">
        <v>1</v>
      </c>
      <c r="F9" s="120"/>
      <c r="G9" s="38"/>
      <c r="H9" s="11"/>
      <c r="I9" s="11"/>
      <c r="J9" s="11"/>
    </row>
    <row r="10" spans="1:10">
      <c r="B10" s="33" t="s">
        <v>385</v>
      </c>
      <c r="C10" s="113" t="s">
        <v>119</v>
      </c>
      <c r="D10" s="113"/>
      <c r="E10" s="34">
        <v>1</v>
      </c>
      <c r="F10" s="120"/>
      <c r="G10" s="38"/>
      <c r="H10" s="11"/>
      <c r="I10" s="11"/>
      <c r="J10" s="11"/>
    </row>
    <row r="11" spans="1:10">
      <c r="B11" s="33" t="s">
        <v>386</v>
      </c>
      <c r="C11" s="113" t="s">
        <v>121</v>
      </c>
      <c r="D11" s="113"/>
      <c r="E11" s="34">
        <v>1</v>
      </c>
      <c r="F11" s="120"/>
      <c r="G11" s="38"/>
      <c r="H11" s="11"/>
      <c r="I11" s="11"/>
      <c r="J11" s="11"/>
    </row>
    <row r="12" spans="1:10">
      <c r="B12" s="33" t="s">
        <v>387</v>
      </c>
      <c r="C12" s="113" t="s">
        <v>123</v>
      </c>
      <c r="D12" s="113"/>
      <c r="E12" s="34">
        <v>1</v>
      </c>
      <c r="F12" s="120"/>
      <c r="G12" s="38"/>
      <c r="H12" s="11"/>
      <c r="I12" s="11"/>
      <c r="J12" s="11"/>
    </row>
    <row r="13" spans="1:10">
      <c r="B13" s="33" t="s">
        <v>388</v>
      </c>
      <c r="C13" s="113" t="s">
        <v>125</v>
      </c>
      <c r="D13" s="113"/>
      <c r="E13" s="35">
        <v>1</v>
      </c>
      <c r="F13" s="120"/>
      <c r="G13" s="38"/>
      <c r="H13" s="11"/>
      <c r="I13" s="11"/>
      <c r="J13" s="11"/>
    </row>
    <row r="14" spans="1:10">
      <c r="B14" s="33" t="s">
        <v>389</v>
      </c>
      <c r="C14" s="113" t="s">
        <v>127</v>
      </c>
      <c r="D14" s="113"/>
      <c r="E14" s="35">
        <v>1</v>
      </c>
      <c r="F14" s="120"/>
      <c r="G14" s="38"/>
      <c r="H14" s="11"/>
      <c r="I14" s="11"/>
      <c r="J14" s="11"/>
    </row>
    <row r="15" spans="1:10">
      <c r="B15" s="33" t="s">
        <v>390</v>
      </c>
      <c r="C15" s="113" t="s">
        <v>129</v>
      </c>
      <c r="D15" s="113"/>
      <c r="E15" s="35">
        <v>1</v>
      </c>
      <c r="F15" s="120"/>
      <c r="G15" s="38"/>
      <c r="H15" s="11"/>
      <c r="I15" s="11"/>
      <c r="J15" s="11"/>
    </row>
    <row r="16" spans="1:10">
      <c r="B16" s="33" t="s">
        <v>391</v>
      </c>
      <c r="C16" s="113" t="s">
        <v>131</v>
      </c>
      <c r="D16" s="113"/>
      <c r="E16" s="34">
        <v>1</v>
      </c>
      <c r="F16" s="120"/>
      <c r="G16" s="38"/>
      <c r="H16" s="11"/>
      <c r="I16" s="11"/>
      <c r="J16" s="11"/>
    </row>
    <row r="17" spans="2:13">
      <c r="B17" s="33" t="s">
        <v>392</v>
      </c>
      <c r="C17" s="113" t="s">
        <v>133</v>
      </c>
      <c r="D17" s="113"/>
      <c r="E17" s="35">
        <v>1</v>
      </c>
      <c r="F17" s="120"/>
      <c r="G17" s="38"/>
      <c r="H17" s="11"/>
      <c r="I17" s="11"/>
      <c r="J17" s="11"/>
    </row>
    <row r="18" spans="2:13">
      <c r="B18" s="33" t="s">
        <v>393</v>
      </c>
      <c r="C18" s="113" t="s">
        <v>135</v>
      </c>
      <c r="D18" s="113"/>
      <c r="E18" s="35">
        <v>1</v>
      </c>
      <c r="F18" s="120"/>
      <c r="G18" s="38"/>
      <c r="H18" s="11"/>
      <c r="I18" s="11"/>
      <c r="J18" s="11"/>
    </row>
    <row r="19" spans="2:13">
      <c r="B19" s="33" t="s">
        <v>394</v>
      </c>
      <c r="C19" s="113" t="s">
        <v>137</v>
      </c>
      <c r="D19" s="113"/>
      <c r="E19" s="35">
        <v>1</v>
      </c>
      <c r="F19" s="120"/>
      <c r="G19" s="38"/>
      <c r="H19" s="11"/>
      <c r="I19" s="11"/>
      <c r="J19" s="11"/>
    </row>
    <row r="20" spans="2:13">
      <c r="B20" s="33" t="s">
        <v>395</v>
      </c>
      <c r="C20" s="113" t="s">
        <v>139</v>
      </c>
      <c r="D20" s="113"/>
      <c r="E20" s="35">
        <v>1</v>
      </c>
      <c r="F20" s="120"/>
      <c r="G20" s="38"/>
      <c r="H20" s="11"/>
      <c r="I20" s="11"/>
      <c r="J20" s="11"/>
    </row>
    <row r="21" spans="2:13">
      <c r="B21" s="33" t="s">
        <v>396</v>
      </c>
      <c r="C21" s="113" t="s">
        <v>141</v>
      </c>
      <c r="D21" s="113"/>
      <c r="E21" s="34">
        <v>1</v>
      </c>
      <c r="F21" s="120"/>
      <c r="G21" s="38"/>
      <c r="H21" s="11"/>
      <c r="I21" s="11"/>
      <c r="J21" s="11"/>
    </row>
    <row r="22" spans="2:13">
      <c r="B22" s="33" t="s">
        <v>397</v>
      </c>
      <c r="C22" s="113" t="s">
        <v>143</v>
      </c>
      <c r="D22" s="113"/>
      <c r="E22" s="34">
        <v>1</v>
      </c>
      <c r="F22" s="120"/>
      <c r="G22" s="38"/>
      <c r="H22" s="11"/>
      <c r="I22" s="11"/>
      <c r="J22" s="11"/>
    </row>
    <row r="23" spans="2:13">
      <c r="B23" s="33" t="s">
        <v>398</v>
      </c>
      <c r="C23" s="113" t="s">
        <v>145</v>
      </c>
      <c r="D23" s="113"/>
      <c r="E23" s="34">
        <v>1</v>
      </c>
      <c r="F23" s="120"/>
      <c r="G23" s="38"/>
      <c r="H23" s="11"/>
      <c r="I23" s="11"/>
      <c r="J23" s="11"/>
    </row>
    <row r="24" spans="2:13">
      <c r="B24" s="33" t="s">
        <v>399</v>
      </c>
      <c r="C24" s="113" t="s">
        <v>147</v>
      </c>
      <c r="D24" s="113"/>
      <c r="E24" s="35">
        <v>1</v>
      </c>
      <c r="F24" s="120"/>
      <c r="G24" s="38"/>
      <c r="H24" s="11"/>
      <c r="I24" s="11"/>
      <c r="J24" s="11"/>
    </row>
    <row r="25" spans="2:13">
      <c r="B25" s="33" t="s">
        <v>400</v>
      </c>
      <c r="C25" s="113" t="s">
        <v>149</v>
      </c>
      <c r="D25" s="113"/>
      <c r="E25" s="35">
        <v>1</v>
      </c>
      <c r="F25" s="120"/>
      <c r="G25" s="38"/>
      <c r="H25" s="11"/>
      <c r="I25" s="11"/>
      <c r="J25" s="11"/>
    </row>
    <row r="26" spans="2:13">
      <c r="B26" s="33" t="s">
        <v>401</v>
      </c>
      <c r="C26" s="113" t="s">
        <v>151</v>
      </c>
      <c r="D26" s="113"/>
      <c r="E26" s="34">
        <v>1</v>
      </c>
      <c r="F26" s="120"/>
      <c r="G26" s="38"/>
      <c r="H26" s="11"/>
      <c r="I26" s="11"/>
      <c r="J26" s="11"/>
    </row>
    <row r="27" spans="2:13">
      <c r="B27" s="33" t="s">
        <v>402</v>
      </c>
      <c r="C27" s="113" t="s">
        <v>153</v>
      </c>
      <c r="D27" s="113"/>
      <c r="E27" s="35">
        <v>1</v>
      </c>
      <c r="F27" s="120"/>
      <c r="G27" s="38"/>
      <c r="H27" s="11"/>
      <c r="I27" s="11"/>
      <c r="J27" s="11"/>
    </row>
    <row r="28" spans="2:13">
      <c r="B28" s="33" t="s">
        <v>403</v>
      </c>
      <c r="C28" s="113" t="s">
        <v>155</v>
      </c>
      <c r="D28" s="113"/>
      <c r="E28" s="35">
        <v>1</v>
      </c>
      <c r="F28" s="120"/>
      <c r="G28" s="38"/>
      <c r="H28" s="11"/>
      <c r="I28" s="11"/>
      <c r="J28" s="11"/>
    </row>
    <row r="29" spans="2:13">
      <c r="B29" s="33" t="s">
        <v>404</v>
      </c>
      <c r="C29" s="113" t="s">
        <v>157</v>
      </c>
      <c r="D29" s="113"/>
      <c r="E29" s="35">
        <v>1</v>
      </c>
      <c r="F29" s="120"/>
      <c r="G29" s="38"/>
      <c r="H29" s="11"/>
      <c r="I29" s="11"/>
      <c r="J29" s="11"/>
    </row>
    <row r="30" spans="2:13">
      <c r="B30" s="118" t="s">
        <v>405</v>
      </c>
      <c r="C30" s="118"/>
      <c r="D30" s="118"/>
      <c r="E30" s="118"/>
      <c r="F30" s="121"/>
      <c r="G30" s="36">
        <f>SUM(G4:G29)</f>
        <v>0</v>
      </c>
      <c r="H30" s="11"/>
      <c r="I30" s="11"/>
      <c r="J30" s="11"/>
      <c r="K30" s="14"/>
      <c r="L30" s="14"/>
      <c r="M30" s="14"/>
    </row>
    <row r="31" spans="2:13" ht="3.75" customHeight="1">
      <c r="B31" s="14"/>
      <c r="C31" s="14"/>
      <c r="D31" s="14"/>
      <c r="E31" s="14"/>
      <c r="F31" s="14"/>
      <c r="G31" s="32"/>
      <c r="H31" s="14"/>
      <c r="I31" s="14"/>
      <c r="J31" s="14"/>
      <c r="K31" s="14"/>
      <c r="L31" s="14"/>
      <c r="M31" s="14"/>
    </row>
    <row r="32" spans="2:13" ht="78.75">
      <c r="B32" s="54" t="s">
        <v>406</v>
      </c>
      <c r="C32" s="55" t="s">
        <v>160</v>
      </c>
      <c r="D32" s="99" t="s">
        <v>161</v>
      </c>
      <c r="E32" s="56" t="s">
        <v>162</v>
      </c>
      <c r="F32" s="56" t="s">
        <v>163</v>
      </c>
      <c r="G32" s="56" t="s">
        <v>164</v>
      </c>
      <c r="H32" s="14"/>
      <c r="I32" s="14"/>
      <c r="J32" s="14"/>
    </row>
    <row r="33" spans="1:35" s="30" customFormat="1">
      <c r="A33" s="13"/>
      <c r="B33" s="41" t="s">
        <v>407</v>
      </c>
      <c r="C33" s="42" t="s">
        <v>166</v>
      </c>
      <c r="D33" s="100">
        <f>0.01*'CLIN O2.1-GPL disc. price'!F30</f>
        <v>120000</v>
      </c>
      <c r="E33" s="44">
        <v>0</v>
      </c>
      <c r="F33" s="43">
        <v>0</v>
      </c>
      <c r="G33" s="46">
        <f>D33*F33</f>
        <v>0</v>
      </c>
      <c r="H33" s="14"/>
      <c r="I33" s="14"/>
      <c r="J33" s="14"/>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row>
    <row r="34" spans="1:35" s="30" customFormat="1">
      <c r="A34" s="13"/>
      <c r="B34" s="41" t="s">
        <v>408</v>
      </c>
      <c r="C34" s="42" t="s">
        <v>168</v>
      </c>
      <c r="D34" s="100">
        <f>0.1*'CLIN O2.1-GPL disc. price'!F30</f>
        <v>1200000</v>
      </c>
      <c r="E34" s="44">
        <v>0</v>
      </c>
      <c r="F34" s="43">
        <v>0</v>
      </c>
      <c r="G34" s="46">
        <f>D34*F34</f>
        <v>0</v>
      </c>
      <c r="H34" s="14"/>
      <c r="I34" s="14"/>
      <c r="J34" s="14"/>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row>
    <row r="35" spans="1:35" s="30" customFormat="1">
      <c r="A35" s="13"/>
      <c r="B35" s="41" t="s">
        <v>409</v>
      </c>
      <c r="C35" s="42" t="s">
        <v>170</v>
      </c>
      <c r="D35" s="100">
        <f>0.01*'CLIN O2.1-GPL disc. price'!F30</f>
        <v>120000</v>
      </c>
      <c r="E35" s="44">
        <v>0</v>
      </c>
      <c r="F35" s="43">
        <v>0</v>
      </c>
      <c r="G35" s="46">
        <f>D35*F35</f>
        <v>0</v>
      </c>
      <c r="H35" s="14"/>
      <c r="I35" s="14"/>
      <c r="J35" s="14"/>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row>
    <row r="36" spans="1:35" s="30" customFormat="1">
      <c r="A36" s="13"/>
      <c r="B36" s="41" t="s">
        <v>410</v>
      </c>
      <c r="C36" s="42" t="s">
        <v>172</v>
      </c>
      <c r="D36" s="100">
        <f>0.88*'CLIN O2.1-GPL disc. price'!F30</f>
        <v>10560000</v>
      </c>
      <c r="E36" s="44">
        <v>0</v>
      </c>
      <c r="F36" s="43">
        <v>0</v>
      </c>
      <c r="G36" s="46">
        <f>D36*F36</f>
        <v>0</v>
      </c>
      <c r="H36" s="14"/>
      <c r="I36" s="14"/>
      <c r="J36" s="14"/>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row>
    <row r="37" spans="1:35" s="30" customFormat="1">
      <c r="A37" s="13"/>
      <c r="B37" s="118" t="s">
        <v>411</v>
      </c>
      <c r="C37" s="118"/>
      <c r="D37" s="118"/>
      <c r="E37" s="118"/>
      <c r="F37" s="118"/>
      <c r="G37" s="47">
        <f>SUM(G33:G36)</f>
        <v>0</v>
      </c>
      <c r="H37" s="14"/>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row>
    <row r="38" spans="1:35" s="30" customFormat="1" ht="3.75" customHeight="1">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row>
    <row r="39" spans="1:35" ht="139.5" customHeight="1">
      <c r="B39" s="54" t="s">
        <v>412</v>
      </c>
      <c r="C39" s="55" t="s">
        <v>175</v>
      </c>
      <c r="D39" s="114" t="s">
        <v>176</v>
      </c>
      <c r="E39" s="114"/>
      <c r="F39" s="52" t="s">
        <v>177</v>
      </c>
      <c r="G39" s="53" t="s">
        <v>178</v>
      </c>
      <c r="H39" s="13"/>
      <c r="I39" s="13"/>
      <c r="J39" s="13"/>
    </row>
    <row r="40" spans="1:35">
      <c r="B40" s="41" t="s">
        <v>413</v>
      </c>
      <c r="C40" s="3" t="s">
        <v>180</v>
      </c>
      <c r="D40" s="115">
        <f>0.2*'CLIN O2.1-GPL disc. price'!F30</f>
        <v>2400000</v>
      </c>
      <c r="E40" s="115"/>
      <c r="F40" s="43">
        <v>0</v>
      </c>
      <c r="G40" s="46">
        <f>D40*F40</f>
        <v>0</v>
      </c>
      <c r="H40" s="13"/>
      <c r="I40" s="13"/>
      <c r="J40" s="13"/>
    </row>
    <row r="41" spans="1:35">
      <c r="B41" s="41" t="s">
        <v>414</v>
      </c>
      <c r="C41" s="61" t="s">
        <v>182</v>
      </c>
      <c r="D41" s="115">
        <f>0.2*'CLIN O2.1-GPL disc. price'!F30</f>
        <v>2400000</v>
      </c>
      <c r="E41" s="115"/>
      <c r="F41" s="43">
        <v>0</v>
      </c>
      <c r="G41" s="46">
        <f>D41*F41</f>
        <v>0</v>
      </c>
      <c r="H41" s="13"/>
      <c r="I41" s="13"/>
      <c r="J41" s="13"/>
    </row>
    <row r="42" spans="1:35">
      <c r="B42" s="117" t="s">
        <v>415</v>
      </c>
      <c r="C42" s="117"/>
      <c r="D42" s="117"/>
      <c r="E42" s="117"/>
      <c r="F42" s="37"/>
      <c r="G42" s="47">
        <f>SUM(G40:G41)</f>
        <v>0</v>
      </c>
      <c r="H42" s="14"/>
      <c r="I42" s="14"/>
      <c r="J42" s="14"/>
      <c r="K42" s="14"/>
    </row>
    <row r="43" spans="1:35" ht="25.5" customHeight="1">
      <c r="B43" s="14"/>
      <c r="C43" s="14"/>
      <c r="D43" s="14"/>
      <c r="E43" s="14"/>
      <c r="F43" s="14"/>
      <c r="G43" s="14"/>
      <c r="H43" s="14"/>
      <c r="I43" s="14"/>
      <c r="J43" s="14"/>
      <c r="K43" s="14"/>
    </row>
    <row r="44" spans="1:35" ht="18.75">
      <c r="B44" s="111" t="s">
        <v>184</v>
      </c>
      <c r="C44" s="111"/>
      <c r="D44" s="111"/>
      <c r="E44" s="111"/>
      <c r="F44" s="111"/>
      <c r="G44" s="111"/>
      <c r="H44" s="1"/>
      <c r="I44" s="1"/>
      <c r="J44" s="1"/>
    </row>
    <row r="45" spans="1:35" ht="58.5" customHeight="1">
      <c r="B45" s="112" t="s">
        <v>416</v>
      </c>
      <c r="C45" s="112"/>
      <c r="D45" s="112"/>
      <c r="E45" s="112"/>
      <c r="F45" s="112"/>
      <c r="G45" s="112"/>
      <c r="H45" s="1"/>
      <c r="I45" s="1"/>
      <c r="J45" s="1"/>
    </row>
    <row r="46" spans="1:35" ht="57.75" customHeight="1">
      <c r="B46" s="59" t="s">
        <v>186</v>
      </c>
      <c r="C46" s="116" t="s">
        <v>417</v>
      </c>
      <c r="D46" s="116"/>
      <c r="E46" s="116"/>
      <c r="F46" s="116"/>
      <c r="G46" s="116"/>
      <c r="H46" s="1"/>
      <c r="I46" s="1"/>
      <c r="J46" s="1"/>
    </row>
    <row r="47" spans="1:35" ht="45.75" customHeight="1">
      <c r="B47" s="31" t="s">
        <v>188</v>
      </c>
      <c r="C47" s="116" t="s">
        <v>189</v>
      </c>
      <c r="D47" s="116"/>
      <c r="E47" s="116"/>
      <c r="F47" s="116"/>
      <c r="G47" s="116"/>
      <c r="H47" s="1"/>
      <c r="I47" s="1"/>
      <c r="J47" s="1"/>
    </row>
    <row r="48" spans="1:35" ht="171.75" customHeight="1">
      <c r="B48" s="31" t="s">
        <v>190</v>
      </c>
      <c r="C48" s="116" t="s">
        <v>418</v>
      </c>
      <c r="D48" s="116"/>
      <c r="E48" s="116"/>
      <c r="F48" s="116"/>
      <c r="G48" s="116"/>
      <c r="H48" s="1"/>
      <c r="I48" s="1"/>
      <c r="J48" s="1"/>
    </row>
    <row r="49" spans="2:10" ht="30.75" customHeight="1">
      <c r="B49" s="31" t="s">
        <v>192</v>
      </c>
      <c r="C49" s="116" t="s">
        <v>193</v>
      </c>
      <c r="D49" s="116"/>
      <c r="E49" s="116"/>
      <c r="F49" s="116"/>
      <c r="G49" s="116"/>
      <c r="H49" s="1"/>
      <c r="I49" s="1"/>
      <c r="J49" s="1"/>
    </row>
    <row r="50" spans="2:10">
      <c r="F50" s="1"/>
      <c r="H50" s="1"/>
      <c r="I50" s="1"/>
      <c r="J50" s="1"/>
    </row>
    <row r="51" spans="2:10">
      <c r="F51" s="1"/>
      <c r="H51" s="1"/>
      <c r="I51" s="1"/>
      <c r="J51" s="1"/>
    </row>
  </sheetData>
  <mergeCells count="41">
    <mergeCell ref="C49:G49"/>
    <mergeCell ref="B42:E42"/>
    <mergeCell ref="B44:G44"/>
    <mergeCell ref="B45:G45"/>
    <mergeCell ref="C46:G46"/>
    <mergeCell ref="C47:G47"/>
    <mergeCell ref="C48:G48"/>
    <mergeCell ref="C21:D21"/>
    <mergeCell ref="D41:E41"/>
    <mergeCell ref="C23:D23"/>
    <mergeCell ref="C24:D24"/>
    <mergeCell ref="C25:D25"/>
    <mergeCell ref="C26:D26"/>
    <mergeCell ref="C27:D27"/>
    <mergeCell ref="C28:D28"/>
    <mergeCell ref="C29:D29"/>
    <mergeCell ref="B30:E30"/>
    <mergeCell ref="B37:F37"/>
    <mergeCell ref="D39:E39"/>
    <mergeCell ref="D40:E40"/>
    <mergeCell ref="C16:D16"/>
    <mergeCell ref="C17:D17"/>
    <mergeCell ref="C18:D18"/>
    <mergeCell ref="C19:D19"/>
    <mergeCell ref="C20:D20"/>
    <mergeCell ref="C2:G2"/>
    <mergeCell ref="C3:D3"/>
    <mergeCell ref="C4:D4"/>
    <mergeCell ref="F4:F30"/>
    <mergeCell ref="C5:D5"/>
    <mergeCell ref="C6:D6"/>
    <mergeCell ref="C7:D7"/>
    <mergeCell ref="C8:D8"/>
    <mergeCell ref="C9:D9"/>
    <mergeCell ref="C10:D10"/>
    <mergeCell ref="C22:D22"/>
    <mergeCell ref="C11:D11"/>
    <mergeCell ref="C12:D12"/>
    <mergeCell ref="C13:D13"/>
    <mergeCell ref="C14:D14"/>
    <mergeCell ref="C15:D15"/>
  </mergeCells>
  <pageMargins left="0.7" right="0.7" top="0.75" bottom="0.75" header="0.3" footer="0.3"/>
  <ignoredErrors>
    <ignoredError sqref="D34"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
  <sheetViews>
    <sheetView workbookViewId="0">
      <selection activeCell="D13" sqref="D13"/>
    </sheetView>
  </sheetViews>
  <sheetFormatPr defaultRowHeight="15"/>
  <cols>
    <col min="1" max="1" width="30.5703125" bestFit="1" customWidth="1"/>
  </cols>
  <sheetData>
    <row r="1" spans="1:1">
      <c r="A1" s="40" t="s">
        <v>419</v>
      </c>
    </row>
    <row r="2" spans="1:1">
      <c r="A2" s="39" t="s">
        <v>420</v>
      </c>
    </row>
    <row r="3" spans="1:1">
      <c r="A3" s="39" t="s">
        <v>421</v>
      </c>
    </row>
    <row r="4" spans="1:1">
      <c r="A4" s="39" t="s">
        <v>422</v>
      </c>
    </row>
    <row r="5" spans="1:1">
      <c r="A5" s="39" t="s">
        <v>423</v>
      </c>
    </row>
    <row r="6" spans="1:1">
      <c r="A6" s="39" t="s">
        <v>424</v>
      </c>
    </row>
    <row r="7" spans="1:1">
      <c r="A7" s="39" t="s">
        <v>425</v>
      </c>
    </row>
    <row r="8" spans="1:1">
      <c r="A8" s="39" t="s">
        <v>426</v>
      </c>
    </row>
    <row r="9" spans="1:1">
      <c r="A9" s="39" t="s">
        <v>427</v>
      </c>
    </row>
    <row r="10" spans="1:1">
      <c r="A10" s="39" t="s">
        <v>428</v>
      </c>
    </row>
    <row r="11" spans="1:1">
      <c r="A11" s="39" t="s">
        <v>429</v>
      </c>
    </row>
    <row r="12" spans="1:1">
      <c r="A12" s="39" t="s">
        <v>430</v>
      </c>
    </row>
    <row r="13" spans="1:1">
      <c r="A13" s="39" t="s">
        <v>431</v>
      </c>
    </row>
    <row r="14" spans="1:1">
      <c r="A14" s="39" t="s">
        <v>432</v>
      </c>
    </row>
    <row r="15" spans="1:1">
      <c r="A15" s="39" t="s">
        <v>433</v>
      </c>
    </row>
    <row r="16" spans="1:1">
      <c r="A16" s="39" t="s">
        <v>434</v>
      </c>
    </row>
    <row r="17" spans="1:1">
      <c r="A17" s="39" t="s">
        <v>435</v>
      </c>
    </row>
    <row r="18" spans="1:1">
      <c r="A18" s="39" t="s">
        <v>436</v>
      </c>
    </row>
    <row r="19" spans="1:1">
      <c r="A19" s="39" t="s">
        <v>437</v>
      </c>
    </row>
    <row r="20" spans="1:1">
      <c r="A20" s="39" t="s">
        <v>438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_Status xmlns="http://schemas.microsoft.com/sharepoint/v3/fields">Support/Reference Document</_Statu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D3F46B60E951C468E5314CC5CA33D05" ma:contentTypeVersion="0" ma:contentTypeDescription="Create a new document." ma:contentTypeScope="" ma:versionID="cee01fd73ba4334f0148398fa98d4128">
  <xsd:schema xmlns:xsd="http://www.w3.org/2001/XMLSchema" xmlns:xs="http://www.w3.org/2001/XMLSchema" xmlns:p="http://schemas.microsoft.com/office/2006/metadata/properties" xmlns:ns2="http://schemas.microsoft.com/sharepoint/v3/fields" targetNamespace="http://schemas.microsoft.com/office/2006/metadata/properties" ma:root="true" ma:fieldsID="44bc3ccea7c927039c22391ff1848ebd" ns2:_="">
    <xsd:import namespace="http://schemas.microsoft.com/sharepoint/v3/fields"/>
    <xsd:element name="properties">
      <xsd:complexType>
        <xsd:sequence>
          <xsd:element name="documentManagement">
            <xsd:complexType>
              <xsd:all>
                <xsd:element ref="ns2:_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8" nillable="true" ma:displayName="Status" ma:default="Support/Reference Document" ma:format="Dropdown" ma:internalName="_Status">
      <xsd:simpleType>
        <xsd:restriction base="dms:Choice">
          <xsd:enumeration value="Support/Reference Document"/>
          <xsd:enumeration value="Product Created/Draft/For Coordination"/>
          <xsd:enumeration value="Product Released/For Signature"/>
          <xsd:enumeration value="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36A76B-27AD-407F-BE20-BFE284BB6EEA}">
  <ds:schemaRefs>
    <ds:schemaRef ds:uri="http://schemas.microsoft.com/sharepoint/v3/contenttype/forms"/>
  </ds:schemaRefs>
</ds:datastoreItem>
</file>

<file path=customXml/itemProps2.xml><?xml version="1.0" encoding="utf-8"?>
<ds:datastoreItem xmlns:ds="http://schemas.openxmlformats.org/officeDocument/2006/customXml" ds:itemID="{E399713A-DEAD-4DF6-AA97-BEFA487AB233}">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schemas.microsoft.com/sharepoint/v3/fields"/>
    <ds:schemaRef ds:uri="http://www.w3.org/XML/1998/namespace"/>
    <ds:schemaRef ds:uri="http://purl.org/dc/dcmitype/"/>
  </ds:schemaRefs>
</ds:datastoreItem>
</file>

<file path=customXml/itemProps3.xml><?xml version="1.0" encoding="utf-8"?>
<ds:datastoreItem xmlns:ds="http://schemas.openxmlformats.org/officeDocument/2006/customXml" ds:itemID="{871E7EDA-6836-4496-8EF5-4AADD9A55A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 Web App</Application>
  <Manager/>
  <Company>NCIA</Company>
  <HyperlinkBase/>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Bidding Sheets</dc:title>
  <dc:subject/>
  <dc:creator>Bozoudis Michail</dc:creator>
  <cp:keywords/>
  <dc:description/>
  <cp:lastModifiedBy>Bozoudis Michail</cp:lastModifiedBy>
  <dcterms:created xsi:type="dcterms:W3CDTF">2017-07-10T07:03:59Z</dcterms:created>
  <dcterms:modified xsi:type="dcterms:W3CDTF">2022-09-16T14:00:21Z</dcterms:modified>
  <cp:category/>
  <cp:contentStatus>Product Created/Draft/For Coordination</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0x0101008D3F46B60E951C468E5314CC5CA33D05</vt:lpwstr>
  </property>
</Properties>
</file>