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xml" ContentType="application/vnd.openxmlformats-officedocument.spreadsheetml.table+xml"/>
  <Override PartName="/xl/drawings/drawing16.xml" ContentType="application/vnd.openxmlformats-officedocument.drawing+xml"/>
  <Override PartName="/xl/tables/table2.xml" ContentType="application/vnd.openxmlformats-officedocument.spreadsheetml.table+xml"/>
  <Override PartName="/xl/drawings/drawing17.xml" ContentType="application/vnd.openxmlformats-officedocument.drawing+xml"/>
  <Override PartName="/xl/tables/table3.xml" ContentType="application/vnd.openxmlformats-officedocument.spreadsheetml.table+xml"/>
  <Override PartName="/xl/drawings/drawing18.xml" ContentType="application/vnd.openxmlformats-officedocument.drawing+xml"/>
  <Override PartName="/xl/tables/table4.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100" tabRatio="806" firstSheet="2" activeTab="14"/>
  </bookViews>
  <sheets>
    <sheet name="Instructions" sheetId="13" r:id="rId1"/>
    <sheet name="Offer Summary" sheetId="12" r:id="rId2"/>
    <sheet name="CLIN Summary" sheetId="15" r:id="rId3"/>
    <sheet name="Destinations" sheetId="25" r:id="rId4"/>
    <sheet name="Lot1-Belgium" sheetId="24" r:id="rId5"/>
    <sheet name="Lot2-Germany" sheetId="36" r:id="rId6"/>
    <sheet name="Lot3-Italy" sheetId="27" r:id="rId7"/>
    <sheet name="Lot4-Netherlands" sheetId="28" r:id="rId8"/>
    <sheet name="Lot5-Norway" sheetId="29" r:id="rId9"/>
    <sheet name="Lot6-Poland" sheetId="30" r:id="rId10"/>
    <sheet name="Lot7-Portugal" sheetId="31" r:id="rId11"/>
    <sheet name="Lot8-Spain" sheetId="32" r:id="rId12"/>
    <sheet name="Lot9-Turkey" sheetId="33" r:id="rId13"/>
    <sheet name="Lot10-United Kingdom" sheetId="34" r:id="rId14"/>
    <sheet name="Lot11-United States" sheetId="35" r:id="rId15"/>
    <sheet name="subscriptions" sheetId="6" state="hidden" r:id="rId16"/>
    <sheet name="Labour" sheetId="18" r:id="rId17"/>
    <sheet name="Material" sheetId="19" r:id="rId18"/>
    <sheet name="Travel" sheetId="20" r:id="rId19"/>
    <sheet name="ODC" sheetId="21" r:id="rId20"/>
    <sheet name="Rates" sheetId="22" r:id="rId21"/>
    <sheet name="Example - Scenario" sheetId="14" r:id="rId22"/>
    <sheet name="NATO currencies" sheetId="17" state="hidden" r:id="rId23"/>
  </sheets>
  <externalReferences>
    <externalReference r:id="rId24"/>
    <externalReference r:id="rId25"/>
  </externalReferences>
  <definedNames>
    <definedName name="Clin_List">'[1]CLIN Detail list'!$A$8:$A$63</definedName>
    <definedName name="rngCurrencies">[2]Settings!$A$2:$A$19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5" l="1"/>
  <c r="E31" i="15"/>
  <c r="C31" i="15"/>
  <c r="G13" i="15"/>
  <c r="E13" i="15"/>
  <c r="C13" i="15"/>
  <c r="G30" i="15"/>
  <c r="E30" i="15"/>
  <c r="C30" i="15"/>
  <c r="G12" i="15"/>
  <c r="E12" i="15"/>
  <c r="C12" i="15"/>
  <c r="G29" i="15"/>
  <c r="E29" i="15"/>
  <c r="C29" i="15"/>
  <c r="G11" i="15"/>
  <c r="E11" i="15"/>
  <c r="C11" i="15"/>
  <c r="S98" i="35"/>
  <c r="O98" i="35"/>
  <c r="K98" i="35"/>
  <c r="S97" i="35"/>
  <c r="Q97" i="35"/>
  <c r="O97" i="35"/>
  <c r="M97" i="35"/>
  <c r="K97" i="35"/>
  <c r="I97" i="35"/>
  <c r="S96" i="35"/>
  <c r="O96" i="35"/>
  <c r="K96" i="35"/>
  <c r="S95" i="35"/>
  <c r="O95" i="35"/>
  <c r="K95" i="35"/>
  <c r="S94" i="35"/>
  <c r="O94" i="35"/>
  <c r="K94" i="35"/>
  <c r="S93" i="35"/>
  <c r="O93" i="35"/>
  <c r="O90" i="35" s="1"/>
  <c r="K93" i="35"/>
  <c r="S92" i="35"/>
  <c r="O92" i="35"/>
  <c r="K92" i="35"/>
  <c r="S91" i="35"/>
  <c r="O91" i="35"/>
  <c r="K91" i="35"/>
  <c r="S90" i="35"/>
  <c r="Q90" i="35"/>
  <c r="M90" i="35"/>
  <c r="K90" i="35"/>
  <c r="I90" i="35"/>
  <c r="S89" i="35"/>
  <c r="O89" i="35"/>
  <c r="K89" i="35"/>
  <c r="S88" i="35"/>
  <c r="O88" i="35"/>
  <c r="K88" i="35"/>
  <c r="S87" i="35"/>
  <c r="O87" i="35"/>
  <c r="K87" i="35"/>
  <c r="S86" i="35"/>
  <c r="O86" i="35"/>
  <c r="O83" i="35" s="1"/>
  <c r="K86" i="35"/>
  <c r="S85" i="35"/>
  <c r="O85" i="35"/>
  <c r="K85" i="35"/>
  <c r="S84" i="35"/>
  <c r="O84" i="35"/>
  <c r="K84" i="35"/>
  <c r="S83" i="35"/>
  <c r="Q83" i="35"/>
  <c r="M83" i="35"/>
  <c r="K83" i="35"/>
  <c r="I83" i="35"/>
  <c r="S82" i="35"/>
  <c r="O82" i="35"/>
  <c r="K82" i="35"/>
  <c r="K79" i="35" s="1"/>
  <c r="K78" i="35" s="1"/>
  <c r="S81" i="35"/>
  <c r="O81" i="35"/>
  <c r="K81" i="35"/>
  <c r="S80" i="35"/>
  <c r="S79" i="35" s="1"/>
  <c r="S78" i="35" s="1"/>
  <c r="O80" i="35"/>
  <c r="K80" i="35"/>
  <c r="Q79" i="35"/>
  <c r="Q78" i="35" s="1"/>
  <c r="O79" i="35"/>
  <c r="M79" i="35"/>
  <c r="I79" i="35"/>
  <c r="I78" i="35" s="1"/>
  <c r="M78" i="35"/>
  <c r="S77" i="35"/>
  <c r="O77" i="35"/>
  <c r="K77" i="35"/>
  <c r="S76" i="35"/>
  <c r="O76" i="35"/>
  <c r="K76" i="35"/>
  <c r="S75" i="35"/>
  <c r="O75" i="35"/>
  <c r="K75" i="35"/>
  <c r="S74" i="35"/>
  <c r="S71" i="35" s="1"/>
  <c r="O74" i="35"/>
  <c r="K74" i="35"/>
  <c r="S73" i="35"/>
  <c r="O73" i="35"/>
  <c r="O71" i="35" s="1"/>
  <c r="K73" i="35"/>
  <c r="S72" i="35"/>
  <c r="O72" i="35"/>
  <c r="K72" i="35"/>
  <c r="K71" i="35" s="1"/>
  <c r="Q71" i="35"/>
  <c r="M71" i="35"/>
  <c r="M66" i="35" s="1"/>
  <c r="I71" i="35"/>
  <c r="S70" i="35"/>
  <c r="O70" i="35"/>
  <c r="O67" i="35" s="1"/>
  <c r="O66" i="35" s="1"/>
  <c r="K70" i="35"/>
  <c r="S69" i="35"/>
  <c r="O69" i="35"/>
  <c r="K69" i="35"/>
  <c r="S68" i="35"/>
  <c r="O68" i="35"/>
  <c r="K68" i="35"/>
  <c r="S67" i="35"/>
  <c r="S66" i="35" s="1"/>
  <c r="Q67" i="35"/>
  <c r="Q66" i="35" s="1"/>
  <c r="M67" i="35"/>
  <c r="K67" i="35"/>
  <c r="K66" i="35" s="1"/>
  <c r="I67" i="35"/>
  <c r="I66" i="35" s="1"/>
  <c r="S65" i="35"/>
  <c r="O65" i="35"/>
  <c r="K65" i="35"/>
  <c r="S64" i="35"/>
  <c r="O64" i="35"/>
  <c r="O60" i="35" s="1"/>
  <c r="K64" i="35"/>
  <c r="S63" i="35"/>
  <c r="O63" i="35"/>
  <c r="K63" i="35"/>
  <c r="S62" i="35"/>
  <c r="O62" i="35"/>
  <c r="K62" i="35"/>
  <c r="S61" i="35"/>
  <c r="S60" i="35" s="1"/>
  <c r="O61" i="35"/>
  <c r="K61" i="35"/>
  <c r="K60" i="35" s="1"/>
  <c r="Q60" i="35"/>
  <c r="M60" i="35"/>
  <c r="I60" i="35"/>
  <c r="S59" i="35"/>
  <c r="O59" i="35"/>
  <c r="K59" i="35"/>
  <c r="S58" i="35"/>
  <c r="S57" i="35" s="1"/>
  <c r="S56" i="35" s="1"/>
  <c r="S55" i="35" s="1"/>
  <c r="O58" i="35"/>
  <c r="K58" i="35"/>
  <c r="K57" i="35" s="1"/>
  <c r="K56" i="35" s="1"/>
  <c r="Q57" i="35"/>
  <c r="Q56" i="35" s="1"/>
  <c r="O57" i="35"/>
  <c r="O56" i="35" s="1"/>
  <c r="M57" i="35"/>
  <c r="I57" i="35"/>
  <c r="I56" i="35" s="1"/>
  <c r="M56" i="35"/>
  <c r="S51" i="35"/>
  <c r="O51" i="35"/>
  <c r="K51" i="35"/>
  <c r="S50" i="35"/>
  <c r="O50" i="35"/>
  <c r="K50" i="35"/>
  <c r="S49" i="35"/>
  <c r="S48" i="35" s="1"/>
  <c r="O49" i="35"/>
  <c r="K49" i="35"/>
  <c r="K48" i="35" s="1"/>
  <c r="Q48" i="35"/>
  <c r="O48" i="35"/>
  <c r="M48" i="35"/>
  <c r="I48" i="35"/>
  <c r="S47" i="35"/>
  <c r="O47" i="35"/>
  <c r="K47" i="35"/>
  <c r="S46" i="35"/>
  <c r="Q46" i="35"/>
  <c r="O46" i="35"/>
  <c r="M46" i="35"/>
  <c r="K46" i="35"/>
  <c r="I46" i="35"/>
  <c r="S40" i="35"/>
  <c r="Q40" i="35"/>
  <c r="O40" i="35"/>
  <c r="M40" i="35"/>
  <c r="K40" i="35"/>
  <c r="I40" i="35"/>
  <c r="S39" i="35"/>
  <c r="O39" i="35"/>
  <c r="K39" i="35"/>
  <c r="S38" i="35"/>
  <c r="O38" i="35"/>
  <c r="K38" i="35"/>
  <c r="S37" i="35"/>
  <c r="O37" i="35"/>
  <c r="K37" i="35"/>
  <c r="S36" i="35"/>
  <c r="O36" i="35"/>
  <c r="O34" i="35" s="1"/>
  <c r="O33" i="35" s="1"/>
  <c r="K36" i="35"/>
  <c r="S35" i="35"/>
  <c r="S34" i="35" s="1"/>
  <c r="S33" i="35" s="1"/>
  <c r="S29" i="35" s="1"/>
  <c r="O35" i="35"/>
  <c r="K35" i="35"/>
  <c r="K34" i="35" s="1"/>
  <c r="K33" i="35" s="1"/>
  <c r="K29" i="35" s="1"/>
  <c r="Q34" i="35"/>
  <c r="Q33" i="35" s="1"/>
  <c r="Q29" i="35" s="1"/>
  <c r="M34" i="35"/>
  <c r="I34" i="35"/>
  <c r="I33" i="35" s="1"/>
  <c r="I29" i="35" s="1"/>
  <c r="M33" i="35"/>
  <c r="M29" i="35" s="1"/>
  <c r="S32" i="35"/>
  <c r="O32" i="35"/>
  <c r="O29" i="35" s="1"/>
  <c r="K32" i="35"/>
  <c r="S31" i="35"/>
  <c r="O31" i="35"/>
  <c r="K31" i="35"/>
  <c r="S30" i="35"/>
  <c r="O30" i="35"/>
  <c r="K30" i="35"/>
  <c r="S28" i="35"/>
  <c r="O28" i="35"/>
  <c r="K28" i="35"/>
  <c r="S27" i="35"/>
  <c r="O27" i="35"/>
  <c r="K27" i="35"/>
  <c r="S26" i="35"/>
  <c r="O26" i="35"/>
  <c r="K26" i="35"/>
  <c r="S25" i="35"/>
  <c r="O25" i="35"/>
  <c r="O23" i="35" s="1"/>
  <c r="K25" i="35"/>
  <c r="S24" i="35"/>
  <c r="S23" i="35" s="1"/>
  <c r="O24" i="35"/>
  <c r="K24" i="35"/>
  <c r="K23" i="35" s="1"/>
  <c r="Q23" i="35"/>
  <c r="M23" i="35"/>
  <c r="M16" i="35" s="1"/>
  <c r="M7" i="35" s="1"/>
  <c r="I23" i="35"/>
  <c r="S22" i="35"/>
  <c r="O22" i="35"/>
  <c r="K22" i="35"/>
  <c r="S21" i="35"/>
  <c r="O21" i="35"/>
  <c r="K21" i="35"/>
  <c r="K17" i="35" s="1"/>
  <c r="S20" i="35"/>
  <c r="O20" i="35"/>
  <c r="K20" i="35"/>
  <c r="S19" i="35"/>
  <c r="S17" i="35" s="1"/>
  <c r="O19" i="35"/>
  <c r="K19" i="35"/>
  <c r="S18" i="35"/>
  <c r="O18" i="35"/>
  <c r="K18" i="35"/>
  <c r="Q17" i="35"/>
  <c r="O17" i="35"/>
  <c r="O16" i="35" s="1"/>
  <c r="M17" i="35"/>
  <c r="I17" i="35"/>
  <c r="Q16" i="35"/>
  <c r="I16" i="35"/>
  <c r="S15" i="35"/>
  <c r="O15" i="35"/>
  <c r="K15" i="35"/>
  <c r="S14" i="35"/>
  <c r="O14" i="35"/>
  <c r="K14" i="35"/>
  <c r="S13" i="35"/>
  <c r="O13" i="35"/>
  <c r="K13" i="35"/>
  <c r="S12" i="35"/>
  <c r="O12" i="35"/>
  <c r="O10" i="35" s="1"/>
  <c r="K12" i="35"/>
  <c r="S11" i="35"/>
  <c r="S10" i="35" s="1"/>
  <c r="O11" i="35"/>
  <c r="K11" i="35"/>
  <c r="K10" i="35" s="1"/>
  <c r="Q10" i="35"/>
  <c r="M10" i="35"/>
  <c r="I10" i="35"/>
  <c r="S9" i="35"/>
  <c r="O9" i="35"/>
  <c r="O7" i="35" s="1"/>
  <c r="K9" i="35"/>
  <c r="S8" i="35"/>
  <c r="O8" i="35"/>
  <c r="K8" i="35"/>
  <c r="Q7" i="35"/>
  <c r="I7" i="35"/>
  <c r="S6" i="35"/>
  <c r="O6" i="35"/>
  <c r="O4" i="35" s="1"/>
  <c r="K6" i="35"/>
  <c r="S5" i="35"/>
  <c r="S4" i="35" s="1"/>
  <c r="O5" i="35"/>
  <c r="K5" i="35"/>
  <c r="K4" i="35" s="1"/>
  <c r="Q4" i="35"/>
  <c r="M4" i="35"/>
  <c r="I4" i="35"/>
  <c r="S98" i="34"/>
  <c r="O98" i="34"/>
  <c r="K98" i="34"/>
  <c r="S97" i="34"/>
  <c r="Q97" i="34"/>
  <c r="O97" i="34"/>
  <c r="M97" i="34"/>
  <c r="K97" i="34"/>
  <c r="I97" i="34"/>
  <c r="S96" i="34"/>
  <c r="O96" i="34"/>
  <c r="K96" i="34"/>
  <c r="K90" i="34" s="1"/>
  <c r="S95" i="34"/>
  <c r="O95" i="34"/>
  <c r="K95" i="34"/>
  <c r="S94" i="34"/>
  <c r="O94" i="34"/>
  <c r="K94" i="34"/>
  <c r="S93" i="34"/>
  <c r="O93" i="34"/>
  <c r="O90" i="34" s="1"/>
  <c r="K93" i="34"/>
  <c r="S92" i="34"/>
  <c r="O92" i="34"/>
  <c r="K92" i="34"/>
  <c r="S91" i="34"/>
  <c r="O91" i="34"/>
  <c r="K91" i="34"/>
  <c r="S90" i="34"/>
  <c r="Q90" i="34"/>
  <c r="M90" i="34"/>
  <c r="I90" i="34"/>
  <c r="S89" i="34"/>
  <c r="O89" i="34"/>
  <c r="K89" i="34"/>
  <c r="S88" i="34"/>
  <c r="O88" i="34"/>
  <c r="K88" i="34"/>
  <c r="S87" i="34"/>
  <c r="O87" i="34"/>
  <c r="K87" i="34"/>
  <c r="S86" i="34"/>
  <c r="O86" i="34"/>
  <c r="O83" i="34" s="1"/>
  <c r="K86" i="34"/>
  <c r="S85" i="34"/>
  <c r="O85" i="34"/>
  <c r="K85" i="34"/>
  <c r="S84" i="34"/>
  <c r="O84" i="34"/>
  <c r="K84" i="34"/>
  <c r="S83" i="34"/>
  <c r="Q83" i="34"/>
  <c r="M83" i="34"/>
  <c r="K83" i="34"/>
  <c r="I83" i="34"/>
  <c r="S82" i="34"/>
  <c r="O82" i="34"/>
  <c r="K82" i="34"/>
  <c r="K79" i="34" s="1"/>
  <c r="S81" i="34"/>
  <c r="O81" i="34"/>
  <c r="K81" i="34"/>
  <c r="S80" i="34"/>
  <c r="S79" i="34" s="1"/>
  <c r="S78" i="34" s="1"/>
  <c r="O80" i="34"/>
  <c r="K80" i="34"/>
  <c r="Q79" i="34"/>
  <c r="Q78" i="34" s="1"/>
  <c r="O79" i="34"/>
  <c r="M79" i="34"/>
  <c r="I79" i="34"/>
  <c r="I78" i="34" s="1"/>
  <c r="M78" i="34"/>
  <c r="S77" i="34"/>
  <c r="O77" i="34"/>
  <c r="K77" i="34"/>
  <c r="S76" i="34"/>
  <c r="O76" i="34"/>
  <c r="K76" i="34"/>
  <c r="S75" i="34"/>
  <c r="O75" i="34"/>
  <c r="K75" i="34"/>
  <c r="S74" i="34"/>
  <c r="S71" i="34" s="1"/>
  <c r="O74" i="34"/>
  <c r="K74" i="34"/>
  <c r="S73" i="34"/>
  <c r="O73" i="34"/>
  <c r="O71" i="34" s="1"/>
  <c r="K73" i="34"/>
  <c r="S72" i="34"/>
  <c r="O72" i="34"/>
  <c r="K72" i="34"/>
  <c r="K71" i="34" s="1"/>
  <c r="Q71" i="34"/>
  <c r="M71" i="34"/>
  <c r="M66" i="34" s="1"/>
  <c r="I71" i="34"/>
  <c r="S70" i="34"/>
  <c r="O70" i="34"/>
  <c r="O67" i="34" s="1"/>
  <c r="O66" i="34" s="1"/>
  <c r="K70" i="34"/>
  <c r="S69" i="34"/>
  <c r="O69" i="34"/>
  <c r="K69" i="34"/>
  <c r="S68" i="34"/>
  <c r="O68" i="34"/>
  <c r="K68" i="34"/>
  <c r="S67" i="34"/>
  <c r="S66" i="34" s="1"/>
  <c r="Q67" i="34"/>
  <c r="Q66" i="34" s="1"/>
  <c r="M67" i="34"/>
  <c r="K67" i="34"/>
  <c r="K66" i="34" s="1"/>
  <c r="I67" i="34"/>
  <c r="I66" i="34" s="1"/>
  <c r="S65" i="34"/>
  <c r="O65" i="34"/>
  <c r="K65" i="34"/>
  <c r="S64" i="34"/>
  <c r="O64" i="34"/>
  <c r="O60" i="34" s="1"/>
  <c r="K64" i="34"/>
  <c r="S63" i="34"/>
  <c r="O63" i="34"/>
  <c r="K63" i="34"/>
  <c r="K60" i="34" s="1"/>
  <c r="K56" i="34" s="1"/>
  <c r="S62" i="34"/>
  <c r="O62" i="34"/>
  <c r="K62" i="34"/>
  <c r="S61" i="34"/>
  <c r="S60" i="34" s="1"/>
  <c r="O61" i="34"/>
  <c r="K61" i="34"/>
  <c r="Q60" i="34"/>
  <c r="M60" i="34"/>
  <c r="I60" i="34"/>
  <c r="S59" i="34"/>
  <c r="O59" i="34"/>
  <c r="K59" i="34"/>
  <c r="S58" i="34"/>
  <c r="S57" i="34" s="1"/>
  <c r="O58" i="34"/>
  <c r="K58" i="34"/>
  <c r="Q57" i="34"/>
  <c r="Q56" i="34" s="1"/>
  <c r="O57" i="34"/>
  <c r="M57" i="34"/>
  <c r="K57" i="34"/>
  <c r="I57" i="34"/>
  <c r="I56" i="34" s="1"/>
  <c r="M56" i="34"/>
  <c r="S51" i="34"/>
  <c r="O51" i="34"/>
  <c r="K51" i="34"/>
  <c r="K48" i="34" s="1"/>
  <c r="S50" i="34"/>
  <c r="O50" i="34"/>
  <c r="K50" i="34"/>
  <c r="S49" i="34"/>
  <c r="S48" i="34" s="1"/>
  <c r="O49" i="34"/>
  <c r="K49" i="34"/>
  <c r="Q48" i="34"/>
  <c r="O48" i="34"/>
  <c r="M48" i="34"/>
  <c r="I48" i="34"/>
  <c r="S47" i="34"/>
  <c r="O47" i="34"/>
  <c r="K47" i="34"/>
  <c r="S46" i="34"/>
  <c r="Q46" i="34"/>
  <c r="O46" i="34"/>
  <c r="M46" i="34"/>
  <c r="K46" i="34"/>
  <c r="I46" i="34"/>
  <c r="S40" i="34"/>
  <c r="Q40" i="34"/>
  <c r="O40" i="34"/>
  <c r="M40" i="34"/>
  <c r="K40" i="34"/>
  <c r="I40" i="34"/>
  <c r="S39" i="34"/>
  <c r="O39" i="34"/>
  <c r="K39" i="34"/>
  <c r="S38" i="34"/>
  <c r="O38" i="34"/>
  <c r="O34" i="34" s="1"/>
  <c r="O33" i="34" s="1"/>
  <c r="K38" i="34"/>
  <c r="S37" i="34"/>
  <c r="O37" i="34"/>
  <c r="K37" i="34"/>
  <c r="K34" i="34" s="1"/>
  <c r="K33" i="34" s="1"/>
  <c r="K29" i="34" s="1"/>
  <c r="S36" i="34"/>
  <c r="O36" i="34"/>
  <c r="K36" i="34"/>
  <c r="S35" i="34"/>
  <c r="S34" i="34" s="1"/>
  <c r="S33" i="34" s="1"/>
  <c r="S29" i="34" s="1"/>
  <c r="O35" i="34"/>
  <c r="K35" i="34"/>
  <c r="Q34" i="34"/>
  <c r="Q33" i="34" s="1"/>
  <c r="Q29" i="34" s="1"/>
  <c r="M34" i="34"/>
  <c r="I34" i="34"/>
  <c r="I33" i="34" s="1"/>
  <c r="I29" i="34" s="1"/>
  <c r="M33" i="34"/>
  <c r="M29" i="34" s="1"/>
  <c r="S32" i="34"/>
  <c r="O32" i="34"/>
  <c r="O29" i="34" s="1"/>
  <c r="K32" i="34"/>
  <c r="S31" i="34"/>
  <c r="O31" i="34"/>
  <c r="K31" i="34"/>
  <c r="S30" i="34"/>
  <c r="O30" i="34"/>
  <c r="K30" i="34"/>
  <c r="S28" i="34"/>
  <c r="O28" i="34"/>
  <c r="K28" i="34"/>
  <c r="S27" i="34"/>
  <c r="O27" i="34"/>
  <c r="K27" i="34"/>
  <c r="S26" i="34"/>
  <c r="S23" i="34" s="1"/>
  <c r="O26" i="34"/>
  <c r="K26" i="34"/>
  <c r="S25" i="34"/>
  <c r="O25" i="34"/>
  <c r="O23" i="34" s="1"/>
  <c r="K25" i="34"/>
  <c r="S24" i="34"/>
  <c r="O24" i="34"/>
  <c r="K24" i="34"/>
  <c r="K23" i="34" s="1"/>
  <c r="Q23" i="34"/>
  <c r="M23" i="34"/>
  <c r="I23" i="34"/>
  <c r="S22" i="34"/>
  <c r="O22" i="34"/>
  <c r="K22" i="34"/>
  <c r="S21" i="34"/>
  <c r="O21" i="34"/>
  <c r="K21" i="34"/>
  <c r="S20" i="34"/>
  <c r="O20" i="34"/>
  <c r="K20" i="34"/>
  <c r="S19" i="34"/>
  <c r="S17" i="34" s="1"/>
  <c r="O19" i="34"/>
  <c r="K19" i="34"/>
  <c r="S18" i="34"/>
  <c r="O18" i="34"/>
  <c r="K18" i="34"/>
  <c r="K17" i="34" s="1"/>
  <c r="Q17" i="34"/>
  <c r="O17" i="34"/>
  <c r="M17" i="34"/>
  <c r="M16" i="34" s="1"/>
  <c r="M7" i="34" s="1"/>
  <c r="I17" i="34"/>
  <c r="Q16" i="34"/>
  <c r="I16" i="34"/>
  <c r="S15" i="34"/>
  <c r="O15" i="34"/>
  <c r="K15" i="34"/>
  <c r="S14" i="34"/>
  <c r="O14" i="34"/>
  <c r="K14" i="34"/>
  <c r="S13" i="34"/>
  <c r="S10" i="34" s="1"/>
  <c r="O13" i="34"/>
  <c r="K13" i="34"/>
  <c r="S12" i="34"/>
  <c r="O12" i="34"/>
  <c r="O10" i="34" s="1"/>
  <c r="K12" i="34"/>
  <c r="S11" i="34"/>
  <c r="O11" i="34"/>
  <c r="K11" i="34"/>
  <c r="K10" i="34" s="1"/>
  <c r="Q10" i="34"/>
  <c r="M10" i="34"/>
  <c r="I10" i="34"/>
  <c r="S9" i="34"/>
  <c r="O9" i="34"/>
  <c r="K9" i="34"/>
  <c r="S8" i="34"/>
  <c r="O8" i="34"/>
  <c r="K8" i="34"/>
  <c r="Q7" i="34"/>
  <c r="I7" i="34"/>
  <c r="S6" i="34"/>
  <c r="O6" i="34"/>
  <c r="O4" i="34" s="1"/>
  <c r="K6" i="34"/>
  <c r="S5" i="34"/>
  <c r="O5" i="34"/>
  <c r="K5" i="34"/>
  <c r="K4" i="34" s="1"/>
  <c r="S4" i="34"/>
  <c r="Q4" i="34"/>
  <c r="M4" i="34"/>
  <c r="I4" i="34"/>
  <c r="S40" i="33"/>
  <c r="Q40" i="33"/>
  <c r="O40" i="33"/>
  <c r="M40" i="33"/>
  <c r="K40" i="33"/>
  <c r="I40" i="33"/>
  <c r="S39" i="33"/>
  <c r="O39" i="33"/>
  <c r="K39" i="33"/>
  <c r="S38" i="33"/>
  <c r="O38" i="33"/>
  <c r="K38" i="33"/>
  <c r="S37" i="33"/>
  <c r="O37" i="33"/>
  <c r="K37" i="33"/>
  <c r="S36" i="33"/>
  <c r="O36" i="33"/>
  <c r="K36" i="33"/>
  <c r="S35" i="33"/>
  <c r="O35" i="33"/>
  <c r="O34" i="33" s="1"/>
  <c r="O33" i="33" s="1"/>
  <c r="K35" i="33"/>
  <c r="Q34" i="33"/>
  <c r="Q33" i="33" s="1"/>
  <c r="M34" i="33"/>
  <c r="I34" i="33"/>
  <c r="I33" i="33" s="1"/>
  <c r="S28" i="33"/>
  <c r="O28" i="33"/>
  <c r="K28" i="33"/>
  <c r="S27" i="33"/>
  <c r="O27" i="33"/>
  <c r="K27" i="33"/>
  <c r="S26" i="33"/>
  <c r="S23" i="33" s="1"/>
  <c r="O26" i="33"/>
  <c r="K26" i="33"/>
  <c r="S25" i="33"/>
  <c r="O25" i="33"/>
  <c r="K25" i="33"/>
  <c r="S24" i="33"/>
  <c r="O24" i="33"/>
  <c r="K24" i="33"/>
  <c r="Q23" i="33"/>
  <c r="M23" i="33"/>
  <c r="I23" i="33"/>
  <c r="I16" i="33" s="1"/>
  <c r="S22" i="33"/>
  <c r="O22" i="33"/>
  <c r="K22" i="33"/>
  <c r="S21" i="33"/>
  <c r="O21" i="33"/>
  <c r="K21" i="33"/>
  <c r="S20" i="33"/>
  <c r="O20" i="33"/>
  <c r="K20" i="33"/>
  <c r="S19" i="33"/>
  <c r="O19" i="33"/>
  <c r="K19" i="33"/>
  <c r="S18" i="33"/>
  <c r="O18" i="33"/>
  <c r="K18" i="33"/>
  <c r="Q17" i="33"/>
  <c r="Q16" i="33" s="1"/>
  <c r="M17" i="33"/>
  <c r="M16" i="33" s="1"/>
  <c r="I17" i="33"/>
  <c r="S40" i="32"/>
  <c r="Q40" i="32"/>
  <c r="O40" i="32"/>
  <c r="M40" i="32"/>
  <c r="K40" i="32"/>
  <c r="I40" i="32"/>
  <c r="S39" i="32"/>
  <c r="O39" i="32"/>
  <c r="K39" i="32"/>
  <c r="S38" i="32"/>
  <c r="O38" i="32"/>
  <c r="K38" i="32"/>
  <c r="S37" i="32"/>
  <c r="O37" i="32"/>
  <c r="K37" i="32"/>
  <c r="S36" i="32"/>
  <c r="O36" i="32"/>
  <c r="K36" i="32"/>
  <c r="S35" i="32"/>
  <c r="O35" i="32"/>
  <c r="O34" i="32" s="1"/>
  <c r="O33" i="32" s="1"/>
  <c r="K35" i="32"/>
  <c r="Q34" i="32"/>
  <c r="M34" i="32"/>
  <c r="M33" i="32" s="1"/>
  <c r="I34" i="32"/>
  <c r="Q33" i="32"/>
  <c r="I33" i="32"/>
  <c r="S28" i="32"/>
  <c r="O28" i="32"/>
  <c r="K28" i="32"/>
  <c r="S27" i="32"/>
  <c r="O27" i="32"/>
  <c r="K27" i="32"/>
  <c r="S26" i="32"/>
  <c r="O26" i="32"/>
  <c r="K26" i="32"/>
  <c r="S25" i="32"/>
  <c r="O25" i="32"/>
  <c r="K25" i="32"/>
  <c r="S24" i="32"/>
  <c r="S23" i="32" s="1"/>
  <c r="O24" i="32"/>
  <c r="K24" i="32"/>
  <c r="Q23" i="32"/>
  <c r="M23" i="32"/>
  <c r="I23" i="32"/>
  <c r="S22" i="32"/>
  <c r="O22" i="32"/>
  <c r="K22" i="32"/>
  <c r="S21" i="32"/>
  <c r="O21" i="32"/>
  <c r="K21" i="32"/>
  <c r="S20" i="32"/>
  <c r="O20" i="32"/>
  <c r="K20" i="32"/>
  <c r="S19" i="32"/>
  <c r="O19" i="32"/>
  <c r="K19" i="32"/>
  <c r="S18" i="32"/>
  <c r="O18" i="32"/>
  <c r="K18" i="32"/>
  <c r="Q17" i="32"/>
  <c r="M17" i="32"/>
  <c r="M16" i="32" s="1"/>
  <c r="I17" i="32"/>
  <c r="I16" i="32" s="1"/>
  <c r="S40" i="31"/>
  <c r="Q40" i="31"/>
  <c r="O40" i="31"/>
  <c r="M40" i="31"/>
  <c r="M33" i="31" s="1"/>
  <c r="K40" i="31"/>
  <c r="I40" i="31"/>
  <c r="S39" i="31"/>
  <c r="O39" i="31"/>
  <c r="K39" i="31"/>
  <c r="S38" i="31"/>
  <c r="O38" i="31"/>
  <c r="K38" i="31"/>
  <c r="S37" i="31"/>
  <c r="O37" i="31"/>
  <c r="K37" i="31"/>
  <c r="S36" i="31"/>
  <c r="O36" i="31"/>
  <c r="K36" i="31"/>
  <c r="S35" i="31"/>
  <c r="O35" i="31"/>
  <c r="O34" i="31" s="1"/>
  <c r="O33" i="31" s="1"/>
  <c r="K35" i="31"/>
  <c r="Q34" i="31"/>
  <c r="Q33" i="31" s="1"/>
  <c r="M34" i="31"/>
  <c r="I34" i="31"/>
  <c r="I33" i="31" s="1"/>
  <c r="S28" i="31"/>
  <c r="O28" i="31"/>
  <c r="K28" i="31"/>
  <c r="S27" i="31"/>
  <c r="O27" i="31"/>
  <c r="K27" i="31"/>
  <c r="S26" i="31"/>
  <c r="O26" i="31"/>
  <c r="K26" i="31"/>
  <c r="S25" i="31"/>
  <c r="S23" i="31" s="1"/>
  <c r="O25" i="31"/>
  <c r="K25" i="31"/>
  <c r="S24" i="31"/>
  <c r="O24" i="31"/>
  <c r="K24" i="31"/>
  <c r="Q23" i="31"/>
  <c r="M23" i="31"/>
  <c r="I23" i="31"/>
  <c r="I16" i="31" s="1"/>
  <c r="S22" i="31"/>
  <c r="O22" i="31"/>
  <c r="K22" i="31"/>
  <c r="S21" i="31"/>
  <c r="O21" i="31"/>
  <c r="K21" i="31"/>
  <c r="S20" i="31"/>
  <c r="O20" i="31"/>
  <c r="K20" i="31"/>
  <c r="S19" i="31"/>
  <c r="O19" i="31"/>
  <c r="K19" i="31"/>
  <c r="S18" i="31"/>
  <c r="O18" i="31"/>
  <c r="K18" i="31"/>
  <c r="Q17" i="31"/>
  <c r="Q16" i="31" s="1"/>
  <c r="M17" i="31"/>
  <c r="I17" i="31"/>
  <c r="S40" i="30"/>
  <c r="Q40" i="30"/>
  <c r="O40" i="30"/>
  <c r="M40" i="30"/>
  <c r="M33" i="30" s="1"/>
  <c r="K40" i="30"/>
  <c r="I40" i="30"/>
  <c r="S39" i="30"/>
  <c r="O39" i="30"/>
  <c r="K39" i="30"/>
  <c r="S38" i="30"/>
  <c r="O38" i="30"/>
  <c r="K38" i="30"/>
  <c r="S37" i="30"/>
  <c r="O37" i="30"/>
  <c r="K37" i="30"/>
  <c r="S36" i="30"/>
  <c r="O36" i="30"/>
  <c r="K36" i="30"/>
  <c r="S35" i="30"/>
  <c r="O35" i="30"/>
  <c r="O34" i="30" s="1"/>
  <c r="O33" i="30" s="1"/>
  <c r="K35" i="30"/>
  <c r="Q34" i="30"/>
  <c r="Q33" i="30" s="1"/>
  <c r="M34" i="30"/>
  <c r="I34" i="30"/>
  <c r="S28" i="30"/>
  <c r="O28" i="30"/>
  <c r="K28" i="30"/>
  <c r="S27" i="30"/>
  <c r="O27" i="30"/>
  <c r="K27" i="30"/>
  <c r="S26" i="30"/>
  <c r="O26" i="30"/>
  <c r="K26" i="30"/>
  <c r="S25" i="30"/>
  <c r="O25" i="30"/>
  <c r="K25" i="30"/>
  <c r="S24" i="30"/>
  <c r="S23" i="30" s="1"/>
  <c r="O24" i="30"/>
  <c r="K24" i="30"/>
  <c r="Q23" i="30"/>
  <c r="M23" i="30"/>
  <c r="I23" i="30"/>
  <c r="I16" i="30" s="1"/>
  <c r="S22" i="30"/>
  <c r="O22" i="30"/>
  <c r="K22" i="30"/>
  <c r="S21" i="30"/>
  <c r="O21" i="30"/>
  <c r="K21" i="30"/>
  <c r="S20" i="30"/>
  <c r="O20" i="30"/>
  <c r="K20" i="30"/>
  <c r="S19" i="30"/>
  <c r="O19" i="30"/>
  <c r="K19" i="30"/>
  <c r="S18" i="30"/>
  <c r="O18" i="30"/>
  <c r="K18" i="30"/>
  <c r="Q17" i="30"/>
  <c r="Q16" i="30" s="1"/>
  <c r="M17" i="30"/>
  <c r="I17" i="30"/>
  <c r="S40" i="29"/>
  <c r="Q40" i="29"/>
  <c r="O40" i="29"/>
  <c r="M40" i="29"/>
  <c r="K40" i="29"/>
  <c r="I40" i="29"/>
  <c r="S39" i="29"/>
  <c r="O39" i="29"/>
  <c r="K39" i="29"/>
  <c r="S38" i="29"/>
  <c r="O38" i="29"/>
  <c r="K38" i="29"/>
  <c r="S37" i="29"/>
  <c r="O37" i="29"/>
  <c r="K37" i="29"/>
  <c r="S36" i="29"/>
  <c r="O36" i="29"/>
  <c r="K36" i="29"/>
  <c r="S35" i="29"/>
  <c r="O35" i="29"/>
  <c r="O34" i="29" s="1"/>
  <c r="O33" i="29" s="1"/>
  <c r="K35" i="29"/>
  <c r="Q34" i="29"/>
  <c r="Q33" i="29" s="1"/>
  <c r="M34" i="29"/>
  <c r="I34" i="29"/>
  <c r="I33" i="29" s="1"/>
  <c r="S28" i="29"/>
  <c r="O28" i="29"/>
  <c r="K28" i="29"/>
  <c r="S27" i="29"/>
  <c r="O27" i="29"/>
  <c r="K27" i="29"/>
  <c r="S26" i="29"/>
  <c r="S23" i="29" s="1"/>
  <c r="O26" i="29"/>
  <c r="K26" i="29"/>
  <c r="S25" i="29"/>
  <c r="O25" i="29"/>
  <c r="K25" i="29"/>
  <c r="S24" i="29"/>
  <c r="O24" i="29"/>
  <c r="K24" i="29"/>
  <c r="Q23" i="29"/>
  <c r="M23" i="29"/>
  <c r="I23" i="29"/>
  <c r="S22" i="29"/>
  <c r="O22" i="29"/>
  <c r="K22" i="29"/>
  <c r="S21" i="29"/>
  <c r="O21" i="29"/>
  <c r="K21" i="29"/>
  <c r="S20" i="29"/>
  <c r="O20" i="29"/>
  <c r="K20" i="29"/>
  <c r="S19" i="29"/>
  <c r="O19" i="29"/>
  <c r="K19" i="29"/>
  <c r="S18" i="29"/>
  <c r="O18" i="29"/>
  <c r="K18" i="29"/>
  <c r="Q17" i="29"/>
  <c r="Q16" i="29" s="1"/>
  <c r="M17" i="29"/>
  <c r="M16" i="29" s="1"/>
  <c r="I17" i="29"/>
  <c r="I16" i="29" s="1"/>
  <c r="S40" i="28"/>
  <c r="Q40" i="28"/>
  <c r="O40" i="28"/>
  <c r="M40" i="28"/>
  <c r="K40" i="28"/>
  <c r="I40" i="28"/>
  <c r="S39" i="28"/>
  <c r="O39" i="28"/>
  <c r="K39" i="28"/>
  <c r="S38" i="28"/>
  <c r="O38" i="28"/>
  <c r="K38" i="28"/>
  <c r="S37" i="28"/>
  <c r="O37" i="28"/>
  <c r="K37" i="28"/>
  <c r="S36" i="28"/>
  <c r="O36" i="28"/>
  <c r="K36" i="28"/>
  <c r="S35" i="28"/>
  <c r="O35" i="28"/>
  <c r="O34" i="28" s="1"/>
  <c r="O33" i="28" s="1"/>
  <c r="K35" i="28"/>
  <c r="Q34" i="28"/>
  <c r="Q33" i="28" s="1"/>
  <c r="M34" i="28"/>
  <c r="I34" i="28"/>
  <c r="I33" i="28" s="1"/>
  <c r="S28" i="28"/>
  <c r="O28" i="28"/>
  <c r="K28" i="28"/>
  <c r="S27" i="28"/>
  <c r="O27" i="28"/>
  <c r="K27" i="28"/>
  <c r="S26" i="28"/>
  <c r="O26" i="28"/>
  <c r="K26" i="28"/>
  <c r="S25" i="28"/>
  <c r="O25" i="28"/>
  <c r="K25" i="28"/>
  <c r="K23" i="28" s="1"/>
  <c r="S24" i="28"/>
  <c r="O24" i="28"/>
  <c r="K24" i="28"/>
  <c r="S23" i="28"/>
  <c r="Q23" i="28"/>
  <c r="M23" i="28"/>
  <c r="I23" i="28"/>
  <c r="I16" i="28" s="1"/>
  <c r="S22" i="28"/>
  <c r="O22" i="28"/>
  <c r="K22" i="28"/>
  <c r="S21" i="28"/>
  <c r="O21" i="28"/>
  <c r="K21" i="28"/>
  <c r="S20" i="28"/>
  <c r="O20" i="28"/>
  <c r="K20" i="28"/>
  <c r="S19" i="28"/>
  <c r="O19" i="28"/>
  <c r="K19" i="28"/>
  <c r="S18" i="28"/>
  <c r="O18" i="28"/>
  <c r="K18" i="28"/>
  <c r="Q17" i="28"/>
  <c r="Q16" i="28" s="1"/>
  <c r="M17" i="28"/>
  <c r="M16" i="28" s="1"/>
  <c r="I17" i="28"/>
  <c r="S40" i="27"/>
  <c r="Q40" i="27"/>
  <c r="O40" i="27"/>
  <c r="M40" i="27"/>
  <c r="K40" i="27"/>
  <c r="I40" i="27"/>
  <c r="S39" i="27"/>
  <c r="O39" i="27"/>
  <c r="K39" i="27"/>
  <c r="S38" i="27"/>
  <c r="O38" i="27"/>
  <c r="K38" i="27"/>
  <c r="K34" i="27" s="1"/>
  <c r="K33" i="27" s="1"/>
  <c r="S37" i="27"/>
  <c r="O37" i="27"/>
  <c r="K37" i="27"/>
  <c r="S36" i="27"/>
  <c r="S34" i="27" s="1"/>
  <c r="S33" i="27" s="1"/>
  <c r="O36" i="27"/>
  <c r="K36" i="27"/>
  <c r="S35" i="27"/>
  <c r="O35" i="27"/>
  <c r="O34" i="27" s="1"/>
  <c r="O33" i="27" s="1"/>
  <c r="K35" i="27"/>
  <c r="Q34" i="27"/>
  <c r="M34" i="27"/>
  <c r="I34" i="27"/>
  <c r="Q33" i="27"/>
  <c r="I33" i="27"/>
  <c r="I10" i="27"/>
  <c r="I16" i="36"/>
  <c r="S28" i="27"/>
  <c r="O28" i="27"/>
  <c r="K28" i="27"/>
  <c r="S27" i="27"/>
  <c r="O27" i="27"/>
  <c r="K27" i="27"/>
  <c r="S26" i="27"/>
  <c r="O26" i="27"/>
  <c r="K26" i="27"/>
  <c r="S25" i="27"/>
  <c r="O25" i="27"/>
  <c r="K25" i="27"/>
  <c r="S24" i="27"/>
  <c r="O24" i="27"/>
  <c r="K24" i="27"/>
  <c r="Q23" i="27"/>
  <c r="M23" i="27"/>
  <c r="I23" i="27"/>
  <c r="S22" i="27"/>
  <c r="O22" i="27"/>
  <c r="K22" i="27"/>
  <c r="S21" i="27"/>
  <c r="O21" i="27"/>
  <c r="K21" i="27"/>
  <c r="S20" i="27"/>
  <c r="O20" i="27"/>
  <c r="K20" i="27"/>
  <c r="S19" i="27"/>
  <c r="O19" i="27"/>
  <c r="K19" i="27"/>
  <c r="S18" i="27"/>
  <c r="O18" i="27"/>
  <c r="K18" i="27"/>
  <c r="Q17" i="27"/>
  <c r="Q16" i="27" s="1"/>
  <c r="M17" i="27"/>
  <c r="M16" i="27" s="1"/>
  <c r="I17" i="27"/>
  <c r="I16" i="27" s="1"/>
  <c r="I7" i="27" s="1"/>
  <c r="S85" i="24"/>
  <c r="Q85" i="24"/>
  <c r="O85" i="24"/>
  <c r="M85" i="24"/>
  <c r="K85" i="24"/>
  <c r="I85" i="24"/>
  <c r="K68" i="24"/>
  <c r="I68" i="24"/>
  <c r="S40" i="24"/>
  <c r="Q40" i="24"/>
  <c r="S39" i="24"/>
  <c r="S38" i="24"/>
  <c r="S37" i="24"/>
  <c r="S36" i="24"/>
  <c r="S35" i="24"/>
  <c r="S34" i="24"/>
  <c r="S33" i="24" s="1"/>
  <c r="Q34" i="24"/>
  <c r="Q33" i="24"/>
  <c r="O33" i="24"/>
  <c r="M33" i="24"/>
  <c r="K33" i="24"/>
  <c r="I34" i="24"/>
  <c r="I33" i="24"/>
  <c r="K16" i="36"/>
  <c r="S40" i="36"/>
  <c r="Q40" i="36"/>
  <c r="S39" i="36"/>
  <c r="S38" i="36"/>
  <c r="S37" i="36"/>
  <c r="S36" i="36"/>
  <c r="S35" i="36"/>
  <c r="S34" i="36"/>
  <c r="S33" i="36" s="1"/>
  <c r="Q34" i="36"/>
  <c r="Q33" i="36"/>
  <c r="O33" i="36"/>
  <c r="M33" i="36"/>
  <c r="K33" i="36"/>
  <c r="I33" i="36"/>
  <c r="O40" i="36"/>
  <c r="M40" i="36"/>
  <c r="K40" i="36"/>
  <c r="I40" i="36"/>
  <c r="O39" i="36"/>
  <c r="K39" i="36"/>
  <c r="O38" i="36"/>
  <c r="K38" i="36"/>
  <c r="O37" i="36"/>
  <c r="K37" i="36"/>
  <c r="O36" i="36"/>
  <c r="K36" i="36"/>
  <c r="O35" i="36"/>
  <c r="K35" i="36"/>
  <c r="M34" i="36"/>
  <c r="I34" i="36"/>
  <c r="S28" i="36"/>
  <c r="S27" i="36"/>
  <c r="S26" i="36"/>
  <c r="S25" i="36"/>
  <c r="S24" i="36"/>
  <c r="Q23" i="36"/>
  <c r="S22" i="36"/>
  <c r="S21" i="36"/>
  <c r="S20" i="36"/>
  <c r="S19" i="36"/>
  <c r="S18" i="36"/>
  <c r="S17" i="36" s="1"/>
  <c r="Q17" i="36"/>
  <c r="Q16" i="36"/>
  <c r="O28" i="36"/>
  <c r="O27" i="36"/>
  <c r="O26" i="36"/>
  <c r="O25" i="36"/>
  <c r="O24" i="36"/>
  <c r="M23" i="36"/>
  <c r="O22" i="36"/>
  <c r="O21" i="36"/>
  <c r="O20" i="36"/>
  <c r="O19" i="36"/>
  <c r="O18" i="36"/>
  <c r="M17" i="36"/>
  <c r="M16" i="36"/>
  <c r="K28" i="36"/>
  <c r="K27" i="36"/>
  <c r="K26" i="36"/>
  <c r="K25" i="36"/>
  <c r="K23" i="36" s="1"/>
  <c r="K24" i="36"/>
  <c r="I23" i="36"/>
  <c r="K22" i="36"/>
  <c r="K21" i="36"/>
  <c r="K20" i="36"/>
  <c r="K19" i="36"/>
  <c r="K18" i="36"/>
  <c r="I17" i="36"/>
  <c r="O97" i="24"/>
  <c r="O96" i="24"/>
  <c r="O95" i="24"/>
  <c r="O94" i="24"/>
  <c r="O92" i="24" s="1"/>
  <c r="O93" i="24"/>
  <c r="M92" i="24"/>
  <c r="O91" i="24"/>
  <c r="O90" i="24"/>
  <c r="O89" i="24"/>
  <c r="O88" i="24"/>
  <c r="O87" i="24"/>
  <c r="O86" i="24" s="1"/>
  <c r="M86" i="24"/>
  <c r="S97" i="24"/>
  <c r="S96" i="24"/>
  <c r="S95" i="24"/>
  <c r="S94" i="24"/>
  <c r="S93" i="24"/>
  <c r="S92" i="24"/>
  <c r="Q92" i="24"/>
  <c r="S91" i="24"/>
  <c r="S90" i="24"/>
  <c r="S89" i="24"/>
  <c r="S88" i="24"/>
  <c r="S87" i="24"/>
  <c r="S86" i="24" s="1"/>
  <c r="Q86" i="24"/>
  <c r="Q98" i="24"/>
  <c r="S98" i="24"/>
  <c r="Q68" i="24"/>
  <c r="K92" i="24"/>
  <c r="I92" i="24"/>
  <c r="K91" i="24"/>
  <c r="K90" i="24"/>
  <c r="K89" i="24"/>
  <c r="K88" i="24"/>
  <c r="K87" i="24"/>
  <c r="K86" i="24"/>
  <c r="I86" i="24"/>
  <c r="S80" i="24"/>
  <c r="O80" i="24"/>
  <c r="K80" i="24"/>
  <c r="S79" i="24"/>
  <c r="O79" i="24"/>
  <c r="K79" i="24"/>
  <c r="S78" i="24"/>
  <c r="O78" i="24"/>
  <c r="K78" i="24"/>
  <c r="S77" i="24"/>
  <c r="O77" i="24"/>
  <c r="O75" i="24" s="1"/>
  <c r="K77" i="24"/>
  <c r="S76" i="24"/>
  <c r="O76" i="24"/>
  <c r="K76" i="24"/>
  <c r="S75" i="24"/>
  <c r="Q75" i="24"/>
  <c r="M75" i="24"/>
  <c r="K75" i="24"/>
  <c r="I75" i="24"/>
  <c r="S74" i="24"/>
  <c r="O74" i="24"/>
  <c r="K74" i="24"/>
  <c r="S73" i="24"/>
  <c r="O73" i="24"/>
  <c r="K73" i="24"/>
  <c r="S72" i="24"/>
  <c r="O72" i="24"/>
  <c r="K72" i="24"/>
  <c r="S71" i="24"/>
  <c r="S69" i="24" s="1"/>
  <c r="S68" i="24" s="1"/>
  <c r="O71" i="24"/>
  <c r="O69" i="24" s="1"/>
  <c r="O68" i="24" s="1"/>
  <c r="K71" i="24"/>
  <c r="S70" i="24"/>
  <c r="O70" i="24"/>
  <c r="K70" i="24"/>
  <c r="K69" i="24" s="1"/>
  <c r="Q69" i="24"/>
  <c r="M69" i="24"/>
  <c r="M68" i="24" s="1"/>
  <c r="I69" i="24"/>
  <c r="S32" i="24"/>
  <c r="S31" i="24"/>
  <c r="S30" i="24"/>
  <c r="Q29" i="24"/>
  <c r="O40" i="24"/>
  <c r="M40" i="24"/>
  <c r="O39" i="24"/>
  <c r="O38" i="24"/>
  <c r="O37" i="24"/>
  <c r="O36" i="24"/>
  <c r="O34" i="24" s="1"/>
  <c r="O35" i="24"/>
  <c r="M34" i="24"/>
  <c r="M29" i="24"/>
  <c r="O32" i="24"/>
  <c r="O31" i="24"/>
  <c r="O30" i="24"/>
  <c r="K29" i="24"/>
  <c r="I29" i="24"/>
  <c r="K34" i="24"/>
  <c r="K40" i="24"/>
  <c r="I40" i="24"/>
  <c r="O3" i="35" l="1"/>
  <c r="K7" i="35"/>
  <c r="K3" i="35" s="1"/>
  <c r="K55" i="35"/>
  <c r="O78" i="35"/>
  <c r="S7" i="35"/>
  <c r="S3" i="35" s="1"/>
  <c r="O55" i="35"/>
  <c r="S16" i="35"/>
  <c r="K16" i="35"/>
  <c r="S7" i="34"/>
  <c r="S3" i="34" s="1"/>
  <c r="K7" i="34"/>
  <c r="K3" i="34" s="1"/>
  <c r="O16" i="34"/>
  <c r="K16" i="34"/>
  <c r="O7" i="34"/>
  <c r="O3" i="34" s="1"/>
  <c r="S16" i="34"/>
  <c r="O56" i="34"/>
  <c r="O55" i="34" s="1"/>
  <c r="S56" i="34"/>
  <c r="S55" i="34" s="1"/>
  <c r="O78" i="34"/>
  <c r="K78" i="34"/>
  <c r="K55" i="34" s="1"/>
  <c r="M33" i="33"/>
  <c r="S34" i="33"/>
  <c r="S33" i="33" s="1"/>
  <c r="K34" i="33"/>
  <c r="K33" i="33" s="1"/>
  <c r="K23" i="33"/>
  <c r="K17" i="33"/>
  <c r="O17" i="33"/>
  <c r="O23" i="33"/>
  <c r="S17" i="33"/>
  <c r="S16" i="33" s="1"/>
  <c r="K23" i="32"/>
  <c r="O23" i="32"/>
  <c r="S34" i="32"/>
  <c r="S33" i="32" s="1"/>
  <c r="K34" i="32"/>
  <c r="K33" i="32" s="1"/>
  <c r="Q16" i="32"/>
  <c r="K17" i="32"/>
  <c r="K16" i="32" s="1"/>
  <c r="O17" i="32"/>
  <c r="O16" i="32" s="1"/>
  <c r="S17" i="32"/>
  <c r="S16" i="32" s="1"/>
  <c r="S34" i="31"/>
  <c r="S33" i="31" s="1"/>
  <c r="K34" i="31"/>
  <c r="K33" i="31" s="1"/>
  <c r="M16" i="31"/>
  <c r="K23" i="31"/>
  <c r="K17" i="31"/>
  <c r="O17" i="31"/>
  <c r="O23" i="31"/>
  <c r="S17" i="31"/>
  <c r="S16" i="31" s="1"/>
  <c r="S34" i="30"/>
  <c r="S33" i="30" s="1"/>
  <c r="K34" i="30"/>
  <c r="K33" i="30" s="1"/>
  <c r="M16" i="30"/>
  <c r="K23" i="30"/>
  <c r="I33" i="30"/>
  <c r="K17" i="30"/>
  <c r="O17" i="30"/>
  <c r="O16" i="30" s="1"/>
  <c r="O23" i="30"/>
  <c r="S17" i="30"/>
  <c r="S16" i="30" s="1"/>
  <c r="M33" i="29"/>
  <c r="S34" i="29"/>
  <c r="S33" i="29" s="1"/>
  <c r="K34" i="29"/>
  <c r="K33" i="29" s="1"/>
  <c r="K23" i="29"/>
  <c r="K17" i="29"/>
  <c r="K16" i="29" s="1"/>
  <c r="O17" i="29"/>
  <c r="O23" i="29"/>
  <c r="S17" i="29"/>
  <c r="S16" i="29" s="1"/>
  <c r="M33" i="28"/>
  <c r="S34" i="28"/>
  <c r="S33" i="28" s="1"/>
  <c r="K34" i="28"/>
  <c r="K33" i="28" s="1"/>
  <c r="K17" i="28"/>
  <c r="K16" i="28" s="1"/>
  <c r="O17" i="28"/>
  <c r="O23" i="28"/>
  <c r="S17" i="28"/>
  <c r="S16" i="28" s="1"/>
  <c r="M33" i="27"/>
  <c r="S23" i="27"/>
  <c r="K23" i="27"/>
  <c r="K17" i="27"/>
  <c r="K16" i="27" s="1"/>
  <c r="O17" i="27"/>
  <c r="O23" i="27"/>
  <c r="S17" i="27"/>
  <c r="S16" i="27" s="1"/>
  <c r="K17" i="36"/>
  <c r="O23" i="36"/>
  <c r="O34" i="36"/>
  <c r="K34" i="36"/>
  <c r="O17" i="36"/>
  <c r="O16" i="36" s="1"/>
  <c r="S23" i="36"/>
  <c r="S16" i="36" s="1"/>
  <c r="O29" i="24"/>
  <c r="S29" i="24"/>
  <c r="S28" i="24"/>
  <c r="S27" i="24"/>
  <c r="S26" i="24"/>
  <c r="S25" i="24"/>
  <c r="S23" i="24" s="1"/>
  <c r="S24" i="24"/>
  <c r="Q23" i="24"/>
  <c r="Q16" i="24" s="1"/>
  <c r="S22" i="24"/>
  <c r="S21" i="24"/>
  <c r="S20" i="24"/>
  <c r="S19" i="24"/>
  <c r="S18" i="24"/>
  <c r="S17" i="24" s="1"/>
  <c r="Q17" i="24"/>
  <c r="O28" i="24"/>
  <c r="O27" i="24"/>
  <c r="O26" i="24"/>
  <c r="O25" i="24"/>
  <c r="O23" i="24" s="1"/>
  <c r="O24" i="24"/>
  <c r="M23" i="24"/>
  <c r="O22" i="24"/>
  <c r="O21" i="24"/>
  <c r="O20" i="24"/>
  <c r="O19" i="24"/>
  <c r="O18" i="24"/>
  <c r="M17" i="24"/>
  <c r="M16" i="24"/>
  <c r="K22" i="24"/>
  <c r="K21" i="24"/>
  <c r="K20" i="24"/>
  <c r="K19" i="24"/>
  <c r="K18" i="24"/>
  <c r="I17" i="24"/>
  <c r="I23" i="24"/>
  <c r="I16" i="24" s="1"/>
  <c r="O16" i="33" l="1"/>
  <c r="K16" i="33"/>
  <c r="K16" i="31"/>
  <c r="O16" i="31"/>
  <c r="K16" i="30"/>
  <c r="O16" i="29"/>
  <c r="O16" i="28"/>
  <c r="O16" i="27"/>
  <c r="O17" i="24"/>
  <c r="S16" i="24"/>
  <c r="O16" i="24"/>
  <c r="K17" i="24"/>
  <c r="S98" i="33"/>
  <c r="S97" i="33" s="1"/>
  <c r="O98" i="33"/>
  <c r="K98" i="33"/>
  <c r="Q97" i="33"/>
  <c r="O97" i="33"/>
  <c r="M97" i="33"/>
  <c r="K97" i="33"/>
  <c r="I97" i="33"/>
  <c r="S96" i="33"/>
  <c r="O96" i="33"/>
  <c r="K96" i="33"/>
  <c r="S95" i="33"/>
  <c r="O95" i="33"/>
  <c r="K95" i="33"/>
  <c r="S94" i="33"/>
  <c r="O94" i="33"/>
  <c r="K94" i="33"/>
  <c r="S93" i="33"/>
  <c r="O93" i="33"/>
  <c r="K93" i="33"/>
  <c r="S92" i="33"/>
  <c r="O92" i="33"/>
  <c r="K92" i="33"/>
  <c r="S91" i="33"/>
  <c r="S90" i="33" s="1"/>
  <c r="O91" i="33"/>
  <c r="K91" i="33"/>
  <c r="Q90" i="33"/>
  <c r="M90" i="33"/>
  <c r="I90" i="33"/>
  <c r="S89" i="33"/>
  <c r="O89" i="33"/>
  <c r="K89" i="33"/>
  <c r="S88" i="33"/>
  <c r="O88" i="33"/>
  <c r="K88" i="33"/>
  <c r="S87" i="33"/>
  <c r="O87" i="33"/>
  <c r="K87" i="33"/>
  <c r="S86" i="33"/>
  <c r="O86" i="33"/>
  <c r="K86" i="33"/>
  <c r="S85" i="33"/>
  <c r="O85" i="33"/>
  <c r="K85" i="33"/>
  <c r="K83" i="33" s="1"/>
  <c r="S84" i="33"/>
  <c r="O84" i="33"/>
  <c r="K84" i="33"/>
  <c r="Q83" i="33"/>
  <c r="M83" i="33"/>
  <c r="I83" i="33"/>
  <c r="S82" i="33"/>
  <c r="O82" i="33"/>
  <c r="K82" i="33"/>
  <c r="S81" i="33"/>
  <c r="O81" i="33"/>
  <c r="K81" i="33"/>
  <c r="S80" i="33"/>
  <c r="O80" i="33"/>
  <c r="K80" i="33"/>
  <c r="Q79" i="33"/>
  <c r="M79" i="33"/>
  <c r="I79" i="33"/>
  <c r="I78" i="33" s="1"/>
  <c r="S77" i="33"/>
  <c r="O77" i="33"/>
  <c r="K77" i="33"/>
  <c r="S76" i="33"/>
  <c r="O76" i="33"/>
  <c r="K76" i="33"/>
  <c r="S75" i="33"/>
  <c r="O75" i="33"/>
  <c r="K75" i="33"/>
  <c r="S74" i="33"/>
  <c r="O74" i="33"/>
  <c r="K74" i="33"/>
  <c r="S73" i="33"/>
  <c r="O73" i="33"/>
  <c r="K73" i="33"/>
  <c r="S72" i="33"/>
  <c r="O72" i="33"/>
  <c r="K72" i="33"/>
  <c r="Q71" i="33"/>
  <c r="M71" i="33"/>
  <c r="I71" i="33"/>
  <c r="S70" i="33"/>
  <c r="O70" i="33"/>
  <c r="K70" i="33"/>
  <c r="S69" i="33"/>
  <c r="O69" i="33"/>
  <c r="K69" i="33"/>
  <c r="S68" i="33"/>
  <c r="O68" i="33"/>
  <c r="K68" i="33"/>
  <c r="Q67" i="33"/>
  <c r="M67" i="33"/>
  <c r="K67" i="33"/>
  <c r="I67" i="33"/>
  <c r="S65" i="33"/>
  <c r="O65" i="33"/>
  <c r="K65" i="33"/>
  <c r="S64" i="33"/>
  <c r="O64" i="33"/>
  <c r="K64" i="33"/>
  <c r="S63" i="33"/>
  <c r="O63" i="33"/>
  <c r="K63" i="33"/>
  <c r="S62" i="33"/>
  <c r="O62" i="33"/>
  <c r="K62" i="33"/>
  <c r="S61" i="33"/>
  <c r="O61" i="33"/>
  <c r="K61" i="33"/>
  <c r="Q60" i="33"/>
  <c r="M60" i="33"/>
  <c r="I60" i="33"/>
  <c r="S59" i="33"/>
  <c r="O59" i="33"/>
  <c r="K59" i="33"/>
  <c r="S58" i="33"/>
  <c r="O58" i="33"/>
  <c r="K58" i="33"/>
  <c r="K57" i="33" s="1"/>
  <c r="Q57" i="33"/>
  <c r="Q56" i="33" s="1"/>
  <c r="M57" i="33"/>
  <c r="I57" i="33"/>
  <c r="M56" i="33"/>
  <c r="S51" i="33"/>
  <c r="O51" i="33"/>
  <c r="K51" i="33"/>
  <c r="S50" i="33"/>
  <c r="O50" i="33"/>
  <c r="K50" i="33"/>
  <c r="S49" i="33"/>
  <c r="S48" i="33" s="1"/>
  <c r="O49" i="33"/>
  <c r="O48" i="33" s="1"/>
  <c r="K49" i="33"/>
  <c r="Q48" i="33"/>
  <c r="M48" i="33"/>
  <c r="I48" i="33"/>
  <c r="S47" i="33"/>
  <c r="O47" i="33"/>
  <c r="K47" i="33"/>
  <c r="K46" i="33" s="1"/>
  <c r="S46" i="33"/>
  <c r="Q46" i="33"/>
  <c r="O46" i="33"/>
  <c r="M46" i="33"/>
  <c r="I46" i="33"/>
  <c r="M29" i="33"/>
  <c r="I29" i="33"/>
  <c r="S32" i="33"/>
  <c r="O32" i="33"/>
  <c r="K32" i="33"/>
  <c r="S31" i="33"/>
  <c r="O31" i="33"/>
  <c r="K31" i="33"/>
  <c r="S30" i="33"/>
  <c r="O30" i="33"/>
  <c r="K30" i="33"/>
  <c r="Q29" i="33"/>
  <c r="S15" i="33"/>
  <c r="O15" i="33"/>
  <c r="K15" i="33"/>
  <c r="S14" i="33"/>
  <c r="O14" i="33"/>
  <c r="K14" i="33"/>
  <c r="S13" i="33"/>
  <c r="O13" i="33"/>
  <c r="K13" i="33"/>
  <c r="S12" i="33"/>
  <c r="O12" i="33"/>
  <c r="K12" i="33"/>
  <c r="S11" i="33"/>
  <c r="O11" i="33"/>
  <c r="K11" i="33"/>
  <c r="Q10" i="33"/>
  <c r="Q7" i="33" s="1"/>
  <c r="M10" i="33"/>
  <c r="M7" i="33" s="1"/>
  <c r="I10" i="33"/>
  <c r="I7" i="33" s="1"/>
  <c r="S9" i="33"/>
  <c r="O9" i="33"/>
  <c r="K9" i="33"/>
  <c r="S8" i="33"/>
  <c r="O8" i="33"/>
  <c r="K8" i="33"/>
  <c r="S6" i="33"/>
  <c r="O6" i="33"/>
  <c r="K6" i="33"/>
  <c r="S5" i="33"/>
  <c r="O5" i="33"/>
  <c r="O4" i="33" s="1"/>
  <c r="K5" i="33"/>
  <c r="Q4" i="33"/>
  <c r="M4" i="33"/>
  <c r="I4" i="33"/>
  <c r="S57" i="33" l="1"/>
  <c r="S83" i="33"/>
  <c r="K66" i="33"/>
  <c r="O10" i="33"/>
  <c r="O7" i="33" s="1"/>
  <c r="S60" i="33"/>
  <c r="Q66" i="33"/>
  <c r="M78" i="33"/>
  <c r="S79" i="33"/>
  <c r="S78" i="33" s="1"/>
  <c r="K4" i="33"/>
  <c r="O57" i="33"/>
  <c r="I66" i="33"/>
  <c r="S67" i="33"/>
  <c r="S66" i="33" s="1"/>
  <c r="K71" i="33"/>
  <c r="O71" i="33"/>
  <c r="Q78" i="33"/>
  <c r="K90" i="33"/>
  <c r="K48" i="33"/>
  <c r="I56" i="33"/>
  <c r="S4" i="33"/>
  <c r="K10" i="33"/>
  <c r="S10" i="33"/>
  <c r="O29" i="33"/>
  <c r="K60" i="33"/>
  <c r="K56" i="33" s="1"/>
  <c r="O60" i="33"/>
  <c r="M66" i="33"/>
  <c r="S71" i="33"/>
  <c r="K79" i="33"/>
  <c r="K78" i="33" s="1"/>
  <c r="O79" i="33"/>
  <c r="O90" i="33"/>
  <c r="K7" i="33"/>
  <c r="K29" i="33"/>
  <c r="S29" i="33"/>
  <c r="S56" i="33"/>
  <c r="O67" i="33"/>
  <c r="O66" i="33" s="1"/>
  <c r="O83" i="33"/>
  <c r="S7" i="33"/>
  <c r="O56" i="33"/>
  <c r="J5" i="21"/>
  <c r="J6" i="21"/>
  <c r="J7" i="21"/>
  <c r="J8" i="21"/>
  <c r="J9" i="21"/>
  <c r="J10" i="21"/>
  <c r="J11" i="21"/>
  <c r="J12" i="21"/>
  <c r="J13" i="21"/>
  <c r="J14" i="21"/>
  <c r="J15" i="21"/>
  <c r="J16" i="21"/>
  <c r="J17" i="21"/>
  <c r="J18" i="21"/>
  <c r="J19" i="21"/>
  <c r="J20" i="21"/>
  <c r="J21" i="21"/>
  <c r="J22" i="21"/>
  <c r="J23" i="21"/>
  <c r="J24" i="21"/>
  <c r="J25" i="21"/>
  <c r="J26" i="21"/>
  <c r="J27" i="21"/>
  <c r="J28" i="21"/>
  <c r="J29" i="21"/>
  <c r="J30" i="21"/>
  <c r="J31" i="21"/>
  <c r="J32" i="21"/>
  <c r="J33" i="21"/>
  <c r="J34" i="21"/>
  <c r="J35" i="21"/>
  <c r="J36" i="21"/>
  <c r="J37" i="21"/>
  <c r="J38" i="21"/>
  <c r="J39" i="21"/>
  <c r="J40" i="21"/>
  <c r="J41" i="21"/>
  <c r="J42" i="21"/>
  <c r="J43" i="21"/>
  <c r="J44" i="21"/>
  <c r="J45" i="21"/>
  <c r="J46" i="21"/>
  <c r="J47" i="21"/>
  <c r="J48" i="21"/>
  <c r="J49" i="21"/>
  <c r="J50" i="21"/>
  <c r="J51" i="21"/>
  <c r="J52" i="21"/>
  <c r="J53" i="21"/>
  <c r="J54" i="21"/>
  <c r="J55" i="21"/>
  <c r="J56" i="21"/>
  <c r="J57" i="21"/>
  <c r="J58" i="21"/>
  <c r="J59" i="21"/>
  <c r="J60" i="21"/>
  <c r="J61" i="21"/>
  <c r="J62" i="21"/>
  <c r="J63" i="21"/>
  <c r="J64" i="21"/>
  <c r="J65" i="21"/>
  <c r="J66" i="21"/>
  <c r="J67" i="21"/>
  <c r="J68" i="21"/>
  <c r="J69" i="21"/>
  <c r="J70" i="21"/>
  <c r="J71" i="21"/>
  <c r="J72" i="21"/>
  <c r="J73" i="21"/>
  <c r="J74" i="21"/>
  <c r="J75" i="21"/>
  <c r="J76" i="21"/>
  <c r="J77" i="21"/>
  <c r="J78" i="21"/>
  <c r="J79" i="21"/>
  <c r="J80" i="21"/>
  <c r="J81" i="21"/>
  <c r="J82" i="21"/>
  <c r="J83" i="21"/>
  <c r="J84" i="21"/>
  <c r="J85" i="21"/>
  <c r="J86" i="21"/>
  <c r="J87" i="21"/>
  <c r="J88" i="21"/>
  <c r="J89" i="21"/>
  <c r="J90" i="21"/>
  <c r="J91" i="21"/>
  <c r="J92" i="21"/>
  <c r="J93" i="21"/>
  <c r="J94" i="21"/>
  <c r="J95" i="21"/>
  <c r="J96" i="21"/>
  <c r="J97" i="21"/>
  <c r="J98" i="21"/>
  <c r="J99" i="21"/>
  <c r="J100" i="21"/>
  <c r="J101" i="21"/>
  <c r="J102" i="21"/>
  <c r="J103" i="21"/>
  <c r="J104" i="21"/>
  <c r="J105" i="21"/>
  <c r="J106" i="21"/>
  <c r="J107" i="21"/>
  <c r="J108" i="21"/>
  <c r="J109" i="21"/>
  <c r="J110" i="21"/>
  <c r="J111" i="21"/>
  <c r="K5" i="20"/>
  <c r="K6" i="20"/>
  <c r="K7" i="20"/>
  <c r="K8" i="20"/>
  <c r="K9" i="20"/>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Z6" i="19" a="1"/>
  <c r="Z6" i="19" s="1"/>
  <c r="AA6" i="19" s="1"/>
  <c r="Z7" i="19" a="1"/>
  <c r="Z7" i="19" s="1"/>
  <c r="AA7" i="19" s="1"/>
  <c r="AB7" i="19"/>
  <c r="Z8" i="19" a="1"/>
  <c r="Z8" i="19" s="1"/>
  <c r="AA8" i="19" s="1"/>
  <c r="Z9" i="19" a="1"/>
  <c r="Z9" i="19" s="1"/>
  <c r="AA9" i="19" s="1"/>
  <c r="AB9" i="19"/>
  <c r="Z10" i="19" a="1"/>
  <c r="Z10" i="19" s="1"/>
  <c r="AA10" i="19" s="1"/>
  <c r="Z11" i="19" a="1"/>
  <c r="Z11" i="19" s="1"/>
  <c r="AA11" i="19" s="1"/>
  <c r="AB11" i="19"/>
  <c r="Z12" i="19" a="1"/>
  <c r="Z12" i="19" s="1"/>
  <c r="AA12" i="19" s="1"/>
  <c r="Z13" i="19" a="1"/>
  <c r="Z13" i="19" s="1"/>
  <c r="AA13" i="19" s="1"/>
  <c r="AB13" i="19"/>
  <c r="Z14" i="19" a="1"/>
  <c r="Z14" i="19" s="1"/>
  <c r="AA14" i="19" s="1"/>
  <c r="Z15" i="19" a="1"/>
  <c r="Z15" i="19" s="1"/>
  <c r="AA15" i="19" s="1"/>
  <c r="AB15" i="19"/>
  <c r="Z16" i="19" a="1"/>
  <c r="Z16" i="19" s="1"/>
  <c r="AA16" i="19" s="1"/>
  <c r="Z17" i="19" a="1"/>
  <c r="Z17" i="19" s="1"/>
  <c r="AA17" i="19" s="1"/>
  <c r="AB17" i="19"/>
  <c r="Z18" i="19" a="1"/>
  <c r="Z18" i="19" s="1"/>
  <c r="AA18" i="19" s="1"/>
  <c r="Z19" i="19" a="1"/>
  <c r="Z19" i="19" s="1"/>
  <c r="AA19" i="19" s="1"/>
  <c r="AB19" i="19"/>
  <c r="Z20" i="19" a="1"/>
  <c r="Z20" i="19" s="1"/>
  <c r="AA20" i="19" s="1"/>
  <c r="Z21" i="19" a="1"/>
  <c r="Z21" i="19" s="1"/>
  <c r="AA21" i="19" s="1"/>
  <c r="AB21" i="19"/>
  <c r="Z22" i="19" a="1"/>
  <c r="Z22" i="19" s="1"/>
  <c r="AA22" i="19" s="1"/>
  <c r="Z23" i="19" a="1"/>
  <c r="Z23" i="19" s="1"/>
  <c r="AA23" i="19" s="1"/>
  <c r="AB23" i="19"/>
  <c r="Z24" i="19" a="1"/>
  <c r="Z24" i="19" s="1"/>
  <c r="AA24" i="19" s="1"/>
  <c r="Z25" i="19" a="1"/>
  <c r="Z25" i="19" s="1"/>
  <c r="AA25" i="19" s="1"/>
  <c r="Z26" i="19" a="1"/>
  <c r="Z26" i="19" s="1"/>
  <c r="AA26" i="19"/>
  <c r="AB26" i="19" s="1"/>
  <c r="Z27" i="19" a="1"/>
  <c r="Z27" i="19" s="1"/>
  <c r="AA27" i="19"/>
  <c r="AB27" i="19"/>
  <c r="Z28" i="19" a="1"/>
  <c r="Z28" i="19" s="1"/>
  <c r="AA28" i="19" s="1"/>
  <c r="Z29" i="19" a="1"/>
  <c r="Z29" i="19" s="1"/>
  <c r="AA29" i="19" s="1"/>
  <c r="Z30" i="19" a="1"/>
  <c r="Z30" i="19" s="1"/>
  <c r="AA30" i="19"/>
  <c r="AB30" i="19" s="1"/>
  <c r="Z31" i="19" a="1"/>
  <c r="Z31" i="19" s="1"/>
  <c r="AA31" i="19"/>
  <c r="AB31" i="19"/>
  <c r="Z32" i="19" a="1"/>
  <c r="Z32" i="19" s="1"/>
  <c r="AA32" i="19" s="1"/>
  <c r="Z33" i="19" a="1"/>
  <c r="Z33" i="19" s="1"/>
  <c r="AA33" i="19" s="1"/>
  <c r="Z34" i="19" a="1"/>
  <c r="Z34" i="19" s="1"/>
  <c r="AA34" i="19"/>
  <c r="AB34" i="19" s="1"/>
  <c r="Z35" i="19" a="1"/>
  <c r="Z35" i="19" s="1"/>
  <c r="AA35" i="19"/>
  <c r="AB35" i="19"/>
  <c r="Z36" i="19" a="1"/>
  <c r="Z36" i="19" s="1"/>
  <c r="AA36" i="19" s="1"/>
  <c r="Z37" i="19" a="1"/>
  <c r="Z37" i="19" s="1"/>
  <c r="AA37" i="19" s="1"/>
  <c r="Z38" i="19" a="1"/>
  <c r="Z38" i="19" s="1"/>
  <c r="AA38" i="19"/>
  <c r="AB38" i="19" s="1"/>
  <c r="Z39" i="19" a="1"/>
  <c r="Z39" i="19" s="1"/>
  <c r="AA39" i="19"/>
  <c r="AB39" i="19"/>
  <c r="Z40" i="19" a="1"/>
  <c r="Z40" i="19" s="1"/>
  <c r="AA40" i="19" s="1"/>
  <c r="Z41" i="19" a="1"/>
  <c r="Z41" i="19" s="1"/>
  <c r="AA41" i="19" s="1"/>
  <c r="Z42" i="19" a="1"/>
  <c r="Z42" i="19" s="1"/>
  <c r="AA42" i="19"/>
  <c r="AB42" i="19" s="1"/>
  <c r="Z43" i="19" a="1"/>
  <c r="Z43" i="19" s="1"/>
  <c r="AA43" i="19"/>
  <c r="AB43" i="19"/>
  <c r="Z44" i="19" a="1"/>
  <c r="Z44" i="19" s="1"/>
  <c r="AA44" i="19" s="1"/>
  <c r="Z45" i="19" a="1"/>
  <c r="Z45" i="19" s="1"/>
  <c r="AA45" i="19" s="1"/>
  <c r="Z46" i="19" a="1"/>
  <c r="Z46" i="19" s="1"/>
  <c r="AA46" i="19"/>
  <c r="AB46" i="19" s="1"/>
  <c r="Z47" i="19" a="1"/>
  <c r="Z47" i="19" s="1"/>
  <c r="AA47" i="19"/>
  <c r="AB47" i="19"/>
  <c r="Z48" i="19" a="1"/>
  <c r="Z48" i="19" s="1"/>
  <c r="AA48" i="19" s="1"/>
  <c r="Z49" i="19" a="1"/>
  <c r="Z49" i="19" s="1"/>
  <c r="AA49" i="19" s="1"/>
  <c r="Z50" i="19" a="1"/>
  <c r="Z50" i="19" s="1"/>
  <c r="AA50" i="19"/>
  <c r="AB50" i="19" s="1"/>
  <c r="Z51" i="19" a="1"/>
  <c r="Z51" i="19" s="1"/>
  <c r="AA51" i="19"/>
  <c r="AB51" i="19"/>
  <c r="Z52" i="19" a="1"/>
  <c r="Z52" i="19" s="1"/>
  <c r="AA52" i="19" s="1"/>
  <c r="Z53" i="19" a="1"/>
  <c r="Z53" i="19" s="1"/>
  <c r="AA53" i="19" s="1"/>
  <c r="Z54" i="19" a="1"/>
  <c r="Z54" i="19" s="1"/>
  <c r="AA54" i="19"/>
  <c r="AB54" i="19" s="1"/>
  <c r="Z55" i="19" a="1"/>
  <c r="Z55" i="19" s="1"/>
  <c r="AA55" i="19"/>
  <c r="AB55" i="19"/>
  <c r="Z56" i="19" a="1"/>
  <c r="Z56" i="19" s="1"/>
  <c r="AA56" i="19" s="1"/>
  <c r="Z57" i="19" a="1"/>
  <c r="Z57" i="19" s="1"/>
  <c r="AA57" i="19" s="1"/>
  <c r="Z58" i="19" a="1"/>
  <c r="Z58" i="19" s="1"/>
  <c r="AA58" i="19"/>
  <c r="AB58" i="19" s="1"/>
  <c r="Z59" i="19" a="1"/>
  <c r="Z59" i="19" s="1"/>
  <c r="AA59" i="19"/>
  <c r="AB59" i="19"/>
  <c r="Z60" i="19" a="1"/>
  <c r="Z60" i="19" s="1"/>
  <c r="AA60" i="19" s="1"/>
  <c r="Z61" i="19" a="1"/>
  <c r="Z61" i="19" s="1"/>
  <c r="AA61" i="19" s="1"/>
  <c r="Z62" i="19" a="1"/>
  <c r="Z62" i="19" s="1"/>
  <c r="AA62" i="19"/>
  <c r="AB62" i="19" s="1"/>
  <c r="Z63" i="19" a="1"/>
  <c r="Z63" i="19" s="1"/>
  <c r="AA63" i="19"/>
  <c r="AB63" i="19"/>
  <c r="Z64" i="19" a="1"/>
  <c r="Z64" i="19" s="1"/>
  <c r="AA64" i="19" s="1"/>
  <c r="Z65" i="19" a="1"/>
  <c r="Z65" i="19" s="1"/>
  <c r="AA65" i="19" s="1"/>
  <c r="Z66" i="19" a="1"/>
  <c r="Z66" i="19" s="1"/>
  <c r="AA66" i="19"/>
  <c r="AB66" i="19" s="1"/>
  <c r="Z67" i="19" a="1"/>
  <c r="Z67" i="19" s="1"/>
  <c r="AA67" i="19"/>
  <c r="AB67" i="19"/>
  <c r="Z68" i="19" a="1"/>
  <c r="Z68" i="19" s="1"/>
  <c r="AA68" i="19" s="1"/>
  <c r="Z69" i="19" a="1"/>
  <c r="Z69" i="19" s="1"/>
  <c r="AA69" i="19" s="1"/>
  <c r="Z70" i="19" a="1"/>
  <c r="Z70" i="19" s="1"/>
  <c r="AA70" i="19"/>
  <c r="AB70" i="19" s="1"/>
  <c r="Z71" i="19" a="1"/>
  <c r="Z71" i="19" s="1"/>
  <c r="AA71" i="19"/>
  <c r="AB71" i="19"/>
  <c r="Z72" i="19" a="1"/>
  <c r="Z72" i="19" s="1"/>
  <c r="AA72" i="19" s="1"/>
  <c r="Z73" i="19" a="1"/>
  <c r="Z73" i="19" s="1"/>
  <c r="AA73" i="19" s="1"/>
  <c r="Z74" i="19" a="1"/>
  <c r="Z74" i="19" s="1"/>
  <c r="AA74" i="19"/>
  <c r="AB74" i="19" s="1"/>
  <c r="Z75" i="19" a="1"/>
  <c r="Z75" i="19" s="1"/>
  <c r="AA75" i="19"/>
  <c r="AB75" i="19"/>
  <c r="Z76" i="19" a="1"/>
  <c r="Z76" i="19" s="1"/>
  <c r="AA76" i="19" s="1"/>
  <c r="Z77" i="19" a="1"/>
  <c r="Z77" i="19" s="1"/>
  <c r="AA77" i="19" s="1"/>
  <c r="Z78" i="19" a="1"/>
  <c r="Z78" i="19" s="1"/>
  <c r="AA78" i="19"/>
  <c r="AB78" i="19" s="1"/>
  <c r="Z79" i="19" a="1"/>
  <c r="Z79" i="19" s="1"/>
  <c r="AA79" i="19"/>
  <c r="AB79" i="19"/>
  <c r="Z80" i="19" a="1"/>
  <c r="Z80" i="19" s="1"/>
  <c r="AA80" i="19" s="1"/>
  <c r="Z81" i="19" a="1"/>
  <c r="Z81" i="19" s="1"/>
  <c r="AA81" i="19" s="1"/>
  <c r="Z82" i="19" a="1"/>
  <c r="Z82" i="19" s="1"/>
  <c r="AA82" i="19"/>
  <c r="AB82" i="19" s="1"/>
  <c r="Z83" i="19" a="1"/>
  <c r="Z83" i="19" s="1"/>
  <c r="AA83" i="19"/>
  <c r="AB83" i="19"/>
  <c r="Z84" i="19" a="1"/>
  <c r="Z84" i="19" s="1"/>
  <c r="AA84" i="19" s="1"/>
  <c r="Z85" i="19" a="1"/>
  <c r="Z85" i="19" s="1"/>
  <c r="AA85" i="19" s="1"/>
  <c r="Z86" i="19" a="1"/>
  <c r="Z86" i="19" s="1"/>
  <c r="AA86" i="19"/>
  <c r="AB86" i="19" s="1"/>
  <c r="Z87" i="19" a="1"/>
  <c r="Z87" i="19" s="1"/>
  <c r="AA87" i="19"/>
  <c r="AB87" i="19"/>
  <c r="Z88" i="19" a="1"/>
  <c r="Z88" i="19" s="1"/>
  <c r="AA88" i="19" s="1"/>
  <c r="Z89" i="19" a="1"/>
  <c r="Z89" i="19" s="1"/>
  <c r="AA89" i="19" s="1"/>
  <c r="Z90" i="19" a="1"/>
  <c r="Z90" i="19" s="1"/>
  <c r="AA90" i="19"/>
  <c r="AB90" i="19" s="1"/>
  <c r="Z91" i="19" a="1"/>
  <c r="Z91" i="19"/>
  <c r="AA91" i="19"/>
  <c r="AB91" i="19" s="1"/>
  <c r="Z92" i="19" a="1"/>
  <c r="Z92" i="19"/>
  <c r="AA92" i="19"/>
  <c r="AB92" i="19" s="1"/>
  <c r="Z93" i="19" a="1"/>
  <c r="Z93" i="19"/>
  <c r="AA93" i="19"/>
  <c r="AB93" i="19" s="1"/>
  <c r="Z94" i="19" a="1"/>
  <c r="Z94" i="19"/>
  <c r="AA94" i="19"/>
  <c r="AB94" i="19" s="1"/>
  <c r="Z95" i="19" a="1"/>
  <c r="Z95" i="19"/>
  <c r="AA95" i="19"/>
  <c r="AB95" i="19" s="1"/>
  <c r="Z96" i="19" a="1"/>
  <c r="Z96" i="19"/>
  <c r="AA96" i="19"/>
  <c r="AB96" i="19" s="1"/>
  <c r="Z97" i="19" a="1"/>
  <c r="Z97" i="19"/>
  <c r="AA97" i="19"/>
  <c r="AB97" i="19" s="1"/>
  <c r="Z98" i="19" a="1"/>
  <c r="Z98" i="19"/>
  <c r="AA98" i="19"/>
  <c r="AB98" i="19" s="1"/>
  <c r="Z99" i="19" a="1"/>
  <c r="Z99" i="19" s="1"/>
  <c r="Z100" i="19" a="1"/>
  <c r="Z100" i="19" s="1"/>
  <c r="Z101" i="19" a="1"/>
  <c r="Z101" i="19" s="1"/>
  <c r="Z102" i="19" a="1"/>
  <c r="Z102" i="19" s="1"/>
  <c r="Z103" i="19" a="1"/>
  <c r="Z103" i="19" s="1"/>
  <c r="Z104" i="19" a="1"/>
  <c r="Z104" i="19" s="1"/>
  <c r="Z105" i="19" a="1"/>
  <c r="Z105" i="19" s="1"/>
  <c r="Z106" i="19" a="1"/>
  <c r="Z106" i="19" s="1"/>
  <c r="Z107" i="19" a="1"/>
  <c r="Z107" i="19" s="1"/>
  <c r="Z108" i="19" a="1"/>
  <c r="Z108" i="19" s="1"/>
  <c r="Z109" i="19" a="1"/>
  <c r="Z109" i="19" s="1"/>
  <c r="Z110" i="19" a="1"/>
  <c r="Z110" i="19" s="1"/>
  <c r="Z111" i="19" a="1"/>
  <c r="Z111" i="19" s="1"/>
  <c r="Y6" i="18" a="1"/>
  <c r="Y6" i="18"/>
  <c r="AA6" i="18"/>
  <c r="AB6" i="18"/>
  <c r="Y7" i="18" a="1"/>
  <c r="Y7" i="18"/>
  <c r="AA7" i="18"/>
  <c r="AB7" i="18"/>
  <c r="Y8" i="18" a="1"/>
  <c r="Y8" i="18"/>
  <c r="AA8" i="18"/>
  <c r="AB8" i="18"/>
  <c r="Y9" i="18" a="1"/>
  <c r="Y9" i="18"/>
  <c r="AA9" i="18"/>
  <c r="AB9" i="18"/>
  <c r="Y10" i="18" a="1"/>
  <c r="Y10" i="18"/>
  <c r="AA10" i="18"/>
  <c r="AB10" i="18"/>
  <c r="Y11" i="18" a="1"/>
  <c r="Y11" i="18" s="1"/>
  <c r="AA11" i="18"/>
  <c r="AB11" i="18"/>
  <c r="Y12" i="18" a="1"/>
  <c r="Y12" i="18" s="1"/>
  <c r="AA12" i="18" s="1"/>
  <c r="Y13" i="18" a="1"/>
  <c r="Y13" i="18" s="1"/>
  <c r="AB13" i="18" s="1"/>
  <c r="AA13" i="18"/>
  <c r="Y14" i="18" a="1"/>
  <c r="Y14" i="18" s="1"/>
  <c r="AA14" i="18"/>
  <c r="AB14" i="18"/>
  <c r="Y15" i="18" a="1"/>
  <c r="Y15" i="18" s="1"/>
  <c r="AA15" i="18"/>
  <c r="AB15" i="18"/>
  <c r="Y16" i="18" a="1"/>
  <c r="Y16" i="18" s="1"/>
  <c r="AA16" i="18" s="1"/>
  <c r="Y17" i="18" a="1"/>
  <c r="Y17" i="18" s="1"/>
  <c r="AB17" i="18" s="1"/>
  <c r="AA17" i="18"/>
  <c r="Y18" i="18" a="1"/>
  <c r="Y18" i="18" s="1"/>
  <c r="AA18" i="18"/>
  <c r="AB18" i="18"/>
  <c r="Y19" i="18" a="1"/>
  <c r="Y19" i="18" s="1"/>
  <c r="AA19" i="18" s="1"/>
  <c r="AB19" i="18" s="1"/>
  <c r="Y20" i="18" a="1"/>
  <c r="Y20" i="18" s="1"/>
  <c r="AA20" i="18" s="1"/>
  <c r="Y21" i="18" a="1"/>
  <c r="Y21" i="18" s="1"/>
  <c r="AB21" i="18" s="1"/>
  <c r="AA21" i="18"/>
  <c r="Y22" i="18" a="1"/>
  <c r="Y22" i="18" s="1"/>
  <c r="AA22" i="18"/>
  <c r="AB22" i="18"/>
  <c r="Y23" i="18" a="1"/>
  <c r="Y23" i="18" s="1"/>
  <c r="AA23" i="18" s="1"/>
  <c r="AB23" i="18" s="1"/>
  <c r="Y24" i="18" a="1"/>
  <c r="Y24" i="18" s="1"/>
  <c r="AA24" i="18" s="1"/>
  <c r="Y25" i="18" a="1"/>
  <c r="Y25" i="18" s="1"/>
  <c r="AB25" i="18" s="1"/>
  <c r="AA25" i="18"/>
  <c r="Y26" i="18" a="1"/>
  <c r="Y26" i="18" s="1"/>
  <c r="AA26" i="18"/>
  <c r="AB26" i="18"/>
  <c r="Y27" i="18" a="1"/>
  <c r="Y27" i="18" s="1"/>
  <c r="AA27" i="18" s="1"/>
  <c r="AB27" i="18" s="1"/>
  <c r="Y28" i="18" a="1"/>
  <c r="Y28" i="18" s="1"/>
  <c r="AA28" i="18" s="1"/>
  <c r="Y29" i="18" a="1"/>
  <c r="Y29" i="18" s="1"/>
  <c r="AB29" i="18" s="1"/>
  <c r="AA29" i="18"/>
  <c r="Y30" i="18" a="1"/>
  <c r="Y30" i="18" s="1"/>
  <c r="AA30" i="18"/>
  <c r="AB30" i="18"/>
  <c r="Y31" i="18" a="1"/>
  <c r="Y31" i="18" s="1"/>
  <c r="AA31" i="18" s="1"/>
  <c r="AB31" i="18" s="1"/>
  <c r="Y32" i="18" a="1"/>
  <c r="Y32" i="18" s="1"/>
  <c r="AA32" i="18" s="1"/>
  <c r="Y33" i="18" a="1"/>
  <c r="Y33" i="18" s="1"/>
  <c r="AB33" i="18" s="1"/>
  <c r="AA33" i="18"/>
  <c r="Y34" i="18" a="1"/>
  <c r="Y34" i="18" s="1"/>
  <c r="AA34" i="18"/>
  <c r="AB34" i="18"/>
  <c r="Y35" i="18" a="1"/>
  <c r="Y35" i="18" s="1"/>
  <c r="AA35" i="18" s="1"/>
  <c r="AB35" i="18" s="1"/>
  <c r="Y36" i="18" a="1"/>
  <c r="Y36" i="18" s="1"/>
  <c r="AA36" i="18" s="1"/>
  <c r="Y37" i="18" a="1"/>
  <c r="Y37" i="18" s="1"/>
  <c r="AB37" i="18" s="1"/>
  <c r="AA37" i="18"/>
  <c r="Y38" i="18" a="1"/>
  <c r="Y38" i="18" s="1"/>
  <c r="AA38" i="18"/>
  <c r="AB38" i="18"/>
  <c r="Y39" i="18" a="1"/>
  <c r="Y39" i="18" s="1"/>
  <c r="AA39" i="18" s="1"/>
  <c r="AB39" i="18" s="1"/>
  <c r="Y40" i="18" a="1"/>
  <c r="Y40" i="18" s="1"/>
  <c r="AA40" i="18" s="1"/>
  <c r="Y41" i="18" a="1"/>
  <c r="Y41" i="18" s="1"/>
  <c r="AB41" i="18" s="1"/>
  <c r="AA41" i="18"/>
  <c r="Y42" i="18" a="1"/>
  <c r="Y42" i="18" s="1"/>
  <c r="AA42" i="18"/>
  <c r="AB42" i="18"/>
  <c r="Y43" i="18" a="1"/>
  <c r="Y43" i="18" s="1"/>
  <c r="AA43" i="18" s="1"/>
  <c r="AB43" i="18" s="1"/>
  <c r="Y44" i="18" a="1"/>
  <c r="Y44" i="18" s="1"/>
  <c r="AA44" i="18" s="1"/>
  <c r="Y45" i="18" a="1"/>
  <c r="Y45" i="18" s="1"/>
  <c r="AB45" i="18" s="1"/>
  <c r="AA45" i="18"/>
  <c r="Y46" i="18" a="1"/>
  <c r="Y46" i="18" s="1"/>
  <c r="AA46" i="18"/>
  <c r="AB46" i="18"/>
  <c r="Y47" i="18" a="1"/>
  <c r="Y47" i="18" s="1"/>
  <c r="AA47" i="18" s="1"/>
  <c r="AB47" i="18" s="1"/>
  <c r="Y48" i="18" a="1"/>
  <c r="Y48" i="18" s="1"/>
  <c r="AA48" i="18" s="1"/>
  <c r="Y49" i="18" a="1"/>
  <c r="Y49" i="18" s="1"/>
  <c r="AB49" i="18" s="1"/>
  <c r="AA49" i="18"/>
  <c r="Y50" i="18" a="1"/>
  <c r="Y50" i="18" s="1"/>
  <c r="AA50" i="18"/>
  <c r="AB50" i="18"/>
  <c r="Y51" i="18" a="1"/>
  <c r="Y51" i="18" s="1"/>
  <c r="AA51" i="18" s="1"/>
  <c r="AB51" i="18" s="1"/>
  <c r="Y52" i="18" a="1"/>
  <c r="Y52" i="18" s="1"/>
  <c r="AA52" i="18" s="1"/>
  <c r="Y53" i="18" a="1"/>
  <c r="Y53" i="18" s="1"/>
  <c r="AB53" i="18" s="1"/>
  <c r="AA53" i="18"/>
  <c r="Y54" i="18" a="1"/>
  <c r="Y54" i="18" s="1"/>
  <c r="AA54" i="18"/>
  <c r="AB54" i="18"/>
  <c r="Y55" i="18" a="1"/>
  <c r="Y55" i="18" s="1"/>
  <c r="AA55" i="18" s="1"/>
  <c r="AB55" i="18" s="1"/>
  <c r="Y56" i="18" a="1"/>
  <c r="Y56" i="18" s="1"/>
  <c r="AA56" i="18" s="1"/>
  <c r="Y57" i="18" a="1"/>
  <c r="Y57" i="18" s="1"/>
  <c r="AB57" i="18" s="1"/>
  <c r="AA57" i="18"/>
  <c r="Y58" i="18" a="1"/>
  <c r="Y58" i="18" s="1"/>
  <c r="AA58" i="18"/>
  <c r="AB58" i="18"/>
  <c r="Y59" i="18" a="1"/>
  <c r="Y59" i="18" s="1"/>
  <c r="AA59" i="18" s="1"/>
  <c r="AB59" i="18" s="1"/>
  <c r="Y60" i="18" a="1"/>
  <c r="Y60" i="18" s="1"/>
  <c r="AA60" i="18" s="1"/>
  <c r="Y61" i="18" a="1"/>
  <c r="Y61" i="18" s="1"/>
  <c r="AB61" i="18" s="1"/>
  <c r="AA61" i="18"/>
  <c r="Y62" i="18" a="1"/>
  <c r="Y62" i="18" s="1"/>
  <c r="AA62" i="18"/>
  <c r="AB62" i="18"/>
  <c r="Y63" i="18" a="1"/>
  <c r="Y63" i="18" s="1"/>
  <c r="AA63" i="18" s="1"/>
  <c r="AB63" i="18" s="1"/>
  <c r="Y64" i="18" a="1"/>
  <c r="Y64" i="18" s="1"/>
  <c r="AA64" i="18" s="1"/>
  <c r="Y65" i="18" a="1"/>
  <c r="Y65" i="18" s="1"/>
  <c r="AB65" i="18" s="1"/>
  <c r="AA65" i="18"/>
  <c r="Y66" i="18" a="1"/>
  <c r="Y66" i="18" s="1"/>
  <c r="AA66" i="18"/>
  <c r="AB66" i="18"/>
  <c r="Y67" i="18" a="1"/>
  <c r="Y67" i="18" s="1"/>
  <c r="AA67" i="18" s="1"/>
  <c r="AB67" i="18" s="1"/>
  <c r="Y68" i="18" a="1"/>
  <c r="Y68" i="18" s="1"/>
  <c r="AA68" i="18" s="1"/>
  <c r="Y69" i="18" a="1"/>
  <c r="Y69" i="18" s="1"/>
  <c r="AB69" i="18" s="1"/>
  <c r="AA69" i="18"/>
  <c r="Y70" i="18" a="1"/>
  <c r="Y70" i="18" s="1"/>
  <c r="AA70" i="18"/>
  <c r="AB70" i="18"/>
  <c r="Y71" i="18" a="1"/>
  <c r="Y71" i="18" s="1"/>
  <c r="AA71" i="18" s="1"/>
  <c r="AB71" i="18" s="1"/>
  <c r="Y72" i="18" a="1"/>
  <c r="Y72" i="18" s="1"/>
  <c r="AA72" i="18" s="1"/>
  <c r="Y73" i="18" a="1"/>
  <c r="Y73" i="18" s="1"/>
  <c r="AB73" i="18" s="1"/>
  <c r="AA73" i="18"/>
  <c r="Y74" i="18" a="1"/>
  <c r="Y74" i="18" s="1"/>
  <c r="AA74" i="18"/>
  <c r="AB74" i="18"/>
  <c r="Y75" i="18" a="1"/>
  <c r="Y75" i="18" s="1"/>
  <c r="AA75" i="18" s="1"/>
  <c r="AB75" i="18" s="1"/>
  <c r="Y76" i="18" a="1"/>
  <c r="Y76" i="18" s="1"/>
  <c r="AA76" i="18" s="1"/>
  <c r="Y77" i="18" a="1"/>
  <c r="Y77" i="18" s="1"/>
  <c r="AB77" i="18" s="1"/>
  <c r="AA77" i="18"/>
  <c r="Y78" i="18" a="1"/>
  <c r="Y78" i="18" s="1"/>
  <c r="AA78" i="18"/>
  <c r="AB78" i="18"/>
  <c r="Y79" i="18" a="1"/>
  <c r="Y79" i="18" s="1"/>
  <c r="AA79" i="18" s="1"/>
  <c r="AB79" i="18" s="1"/>
  <c r="Y80" i="18" a="1"/>
  <c r="Y80" i="18" s="1"/>
  <c r="AA80" i="18" s="1"/>
  <c r="Y81" i="18" a="1"/>
  <c r="Y81" i="18" s="1"/>
  <c r="AB81" i="18" s="1"/>
  <c r="AA81" i="18"/>
  <c r="Y82" i="18" a="1"/>
  <c r="Y82" i="18" s="1"/>
  <c r="AA82" i="18"/>
  <c r="AB82" i="18"/>
  <c r="Y83" i="18" a="1"/>
  <c r="Y83" i="18" s="1"/>
  <c r="AA83" i="18" s="1"/>
  <c r="AB83" i="18" s="1"/>
  <c r="Y84" i="18" a="1"/>
  <c r="Y84" i="18" s="1"/>
  <c r="AA84" i="18" s="1"/>
  <c r="Y85" i="18" a="1"/>
  <c r="Y85" i="18" s="1"/>
  <c r="AB85" i="18" s="1"/>
  <c r="AA85" i="18"/>
  <c r="Y86" i="18" a="1"/>
  <c r="Y86" i="18" s="1"/>
  <c r="AA86" i="18"/>
  <c r="AB86" i="18"/>
  <c r="Y87" i="18" a="1"/>
  <c r="Y87" i="18" s="1"/>
  <c r="AA87" i="18" s="1"/>
  <c r="AB87" i="18" s="1"/>
  <c r="Y88" i="18" a="1"/>
  <c r="Y88" i="18" s="1"/>
  <c r="AA88" i="18" s="1"/>
  <c r="Y89" i="18" a="1"/>
  <c r="Y89" i="18" s="1"/>
  <c r="AB89" i="18" s="1"/>
  <c r="AA89" i="18"/>
  <c r="Y90" i="18" a="1"/>
  <c r="Y90" i="18" s="1"/>
  <c r="AA90" i="18"/>
  <c r="AB90" i="18"/>
  <c r="Y91" i="18" a="1"/>
  <c r="Y91" i="18" s="1"/>
  <c r="AA91" i="18" s="1"/>
  <c r="AB91" i="18" s="1"/>
  <c r="Y92" i="18" a="1"/>
  <c r="Y92" i="18" s="1"/>
  <c r="AA92" i="18" s="1"/>
  <c r="Y93" i="18" a="1"/>
  <c r="Y93" i="18" s="1"/>
  <c r="AB93" i="18" s="1"/>
  <c r="AA93" i="18"/>
  <c r="Y94" i="18" a="1"/>
  <c r="Y94" i="18" s="1"/>
  <c r="AA94" i="18"/>
  <c r="AB94" i="18"/>
  <c r="Y95" i="18" a="1"/>
  <c r="Y95" i="18" s="1"/>
  <c r="AA95" i="18" s="1"/>
  <c r="AB95" i="18" s="1"/>
  <c r="Y96" i="18" a="1"/>
  <c r="Y96" i="18" s="1"/>
  <c r="Y97" i="18" a="1"/>
  <c r="Y97" i="18" s="1"/>
  <c r="Y98" i="18" a="1"/>
  <c r="Y98" i="18" s="1"/>
  <c r="Y99" i="18" a="1"/>
  <c r="Y99" i="18" s="1"/>
  <c r="Y100" i="18" a="1"/>
  <c r="Y100" i="18" s="1"/>
  <c r="Y101" i="18" a="1"/>
  <c r="Y101" i="18" s="1"/>
  <c r="Y102" i="18" a="1"/>
  <c r="Y102" i="18" s="1"/>
  <c r="Y103" i="18" a="1"/>
  <c r="Y103" i="18" s="1"/>
  <c r="Y104" i="18" a="1"/>
  <c r="Y104" i="18" s="1"/>
  <c r="Y105" i="18" a="1"/>
  <c r="Y105" i="18" s="1"/>
  <c r="Y106" i="18" a="1"/>
  <c r="Y106" i="18" s="1"/>
  <c r="Y107" i="18" a="1"/>
  <c r="Y107" i="18" s="1"/>
  <c r="Y108" i="18" a="1"/>
  <c r="Y108" i="18" s="1"/>
  <c r="Y109" i="18" a="1"/>
  <c r="Y109" i="18" s="1"/>
  <c r="Y110" i="18" a="1"/>
  <c r="Y110" i="18" s="1"/>
  <c r="Y111" i="18" a="1"/>
  <c r="Y111" i="18" s="1"/>
  <c r="S98" i="32"/>
  <c r="S97" i="32" s="1"/>
  <c r="O98" i="32"/>
  <c r="O97" i="32" s="1"/>
  <c r="K98" i="32"/>
  <c r="Q97" i="32"/>
  <c r="M97" i="32"/>
  <c r="K97" i="32"/>
  <c r="I97" i="32"/>
  <c r="S96" i="32"/>
  <c r="O96" i="32"/>
  <c r="K96" i="32"/>
  <c r="S95" i="32"/>
  <c r="O95" i="32"/>
  <c r="K95" i="32"/>
  <c r="S94" i="32"/>
  <c r="O94" i="32"/>
  <c r="K94" i="32"/>
  <c r="S93" i="32"/>
  <c r="O93" i="32"/>
  <c r="K93" i="32"/>
  <c r="S92" i="32"/>
  <c r="O92" i="32"/>
  <c r="O90" i="32" s="1"/>
  <c r="K92" i="32"/>
  <c r="S91" i="32"/>
  <c r="O91" i="32"/>
  <c r="K91" i="32"/>
  <c r="K90" i="32" s="1"/>
  <c r="Q90" i="32"/>
  <c r="M90" i="32"/>
  <c r="I90" i="32"/>
  <c r="S89" i="32"/>
  <c r="O89" i="32"/>
  <c r="K89" i="32"/>
  <c r="S88" i="32"/>
  <c r="O88" i="32"/>
  <c r="K88" i="32"/>
  <c r="S87" i="32"/>
  <c r="O87" i="32"/>
  <c r="K87" i="32"/>
  <c r="S86" i="32"/>
  <c r="O86" i="32"/>
  <c r="K86" i="32"/>
  <c r="S85" i="32"/>
  <c r="O85" i="32"/>
  <c r="K85" i="32"/>
  <c r="K83" i="32" s="1"/>
  <c r="S84" i="32"/>
  <c r="S83" i="32" s="1"/>
  <c r="O84" i="32"/>
  <c r="K84" i="32"/>
  <c r="Q83" i="32"/>
  <c r="M83" i="32"/>
  <c r="I83" i="32"/>
  <c r="S82" i="32"/>
  <c r="O82" i="32"/>
  <c r="K82" i="32"/>
  <c r="S81" i="32"/>
  <c r="O81" i="32"/>
  <c r="K81" i="32"/>
  <c r="S80" i="32"/>
  <c r="O80" i="32"/>
  <c r="K80" i="32"/>
  <c r="Q79" i="32"/>
  <c r="M79" i="32"/>
  <c r="M78" i="32" s="1"/>
  <c r="I79" i="32"/>
  <c r="S77" i="32"/>
  <c r="O77" i="32"/>
  <c r="K77" i="32"/>
  <c r="S76" i="32"/>
  <c r="O76" i="32"/>
  <c r="K76" i="32"/>
  <c r="S75" i="32"/>
  <c r="O75" i="32"/>
  <c r="K75" i="32"/>
  <c r="S74" i="32"/>
  <c r="O74" i="32"/>
  <c r="K74" i="32"/>
  <c r="S73" i="32"/>
  <c r="O73" i="32"/>
  <c r="K73" i="32"/>
  <c r="S72" i="32"/>
  <c r="O72" i="32"/>
  <c r="K72" i="32"/>
  <c r="Q71" i="32"/>
  <c r="M71" i="32"/>
  <c r="I71" i="32"/>
  <c r="I66" i="32" s="1"/>
  <c r="S70" i="32"/>
  <c r="O70" i="32"/>
  <c r="K70" i="32"/>
  <c r="S69" i="32"/>
  <c r="O69" i="32"/>
  <c r="K69" i="32"/>
  <c r="S68" i="32"/>
  <c r="O68" i="32"/>
  <c r="K68" i="32"/>
  <c r="Q67" i="32"/>
  <c r="M67" i="32"/>
  <c r="M66" i="32" s="1"/>
  <c r="K67" i="32"/>
  <c r="I67" i="32"/>
  <c r="Q66" i="32"/>
  <c r="S65" i="32"/>
  <c r="O65" i="32"/>
  <c r="K65" i="32"/>
  <c r="S64" i="32"/>
  <c r="O64" i="32"/>
  <c r="K64" i="32"/>
  <c r="S63" i="32"/>
  <c r="O63" i="32"/>
  <c r="K63" i="32"/>
  <c r="K60" i="32" s="1"/>
  <c r="S62" i="32"/>
  <c r="O62" i="32"/>
  <c r="K62" i="32"/>
  <c r="S61" i="32"/>
  <c r="S60" i="32" s="1"/>
  <c r="O61" i="32"/>
  <c r="K61" i="32"/>
  <c r="Q60" i="32"/>
  <c r="M60" i="32"/>
  <c r="M56" i="32" s="1"/>
  <c r="I60" i="32"/>
  <c r="S59" i="32"/>
  <c r="O59" i="32"/>
  <c r="K59" i="32"/>
  <c r="K57" i="32" s="1"/>
  <c r="S58" i="32"/>
  <c r="O58" i="32"/>
  <c r="K58" i="32"/>
  <c r="Q57" i="32"/>
  <c r="Q56" i="32" s="1"/>
  <c r="M57" i="32"/>
  <c r="I57" i="32"/>
  <c r="I56" i="32" s="1"/>
  <c r="S51" i="32"/>
  <c r="O51" i="32"/>
  <c r="K51" i="32"/>
  <c r="S50" i="32"/>
  <c r="O50" i="32"/>
  <c r="K50" i="32"/>
  <c r="S49" i="32"/>
  <c r="O49" i="32"/>
  <c r="K49" i="32"/>
  <c r="Q48" i="32"/>
  <c r="M48" i="32"/>
  <c r="I48" i="32"/>
  <c r="S47" i="32"/>
  <c r="S46" i="32" s="1"/>
  <c r="O47" i="32"/>
  <c r="K47" i="32"/>
  <c r="Q46" i="32"/>
  <c r="O46" i="32"/>
  <c r="M46" i="32"/>
  <c r="K46" i="32"/>
  <c r="I46" i="32"/>
  <c r="Q29" i="32"/>
  <c r="M29" i="32"/>
  <c r="I29" i="32"/>
  <c r="S32" i="32"/>
  <c r="O32" i="32"/>
  <c r="K32" i="32"/>
  <c r="S31" i="32"/>
  <c r="O31" i="32"/>
  <c r="O29" i="32" s="1"/>
  <c r="K31" i="32"/>
  <c r="S30" i="32"/>
  <c r="O30" i="32"/>
  <c r="K30" i="32"/>
  <c r="S15" i="32"/>
  <c r="O15" i="32"/>
  <c r="K15" i="32"/>
  <c r="S14" i="32"/>
  <c r="O14" i="32"/>
  <c r="K14" i="32"/>
  <c r="S13" i="32"/>
  <c r="O13" i="32"/>
  <c r="K13" i="32"/>
  <c r="S12" i="32"/>
  <c r="O12" i="32"/>
  <c r="K12" i="32"/>
  <c r="S11" i="32"/>
  <c r="O11" i="32"/>
  <c r="K11" i="32"/>
  <c r="Q10" i="32"/>
  <c r="Q7" i="32" s="1"/>
  <c r="M10" i="32"/>
  <c r="M7" i="32" s="1"/>
  <c r="I10" i="32"/>
  <c r="S9" i="32"/>
  <c r="O9" i="32"/>
  <c r="K9" i="32"/>
  <c r="S8" i="32"/>
  <c r="O8" i="32"/>
  <c r="K8" i="32"/>
  <c r="I7" i="32"/>
  <c r="S6" i="32"/>
  <c r="O6" i="32"/>
  <c r="K6" i="32"/>
  <c r="S5" i="32"/>
  <c r="O5" i="32"/>
  <c r="O4" i="32" s="1"/>
  <c r="K5" i="32"/>
  <c r="Q4" i="32"/>
  <c r="M4" i="32"/>
  <c r="I4" i="32"/>
  <c r="S98" i="31"/>
  <c r="O98" i="31"/>
  <c r="K98" i="31"/>
  <c r="K97" i="31" s="1"/>
  <c r="S97" i="31"/>
  <c r="Q97" i="31"/>
  <c r="O97" i="31"/>
  <c r="M97" i="31"/>
  <c r="I97" i="31"/>
  <c r="S96" i="31"/>
  <c r="O96" i="31"/>
  <c r="K96" i="31"/>
  <c r="S95" i="31"/>
  <c r="O95" i="31"/>
  <c r="K95" i="31"/>
  <c r="S94" i="31"/>
  <c r="O94" i="31"/>
  <c r="K94" i="31"/>
  <c r="S93" i="31"/>
  <c r="O93" i="31"/>
  <c r="K93" i="31"/>
  <c r="S92" i="31"/>
  <c r="S90" i="31" s="1"/>
  <c r="O92" i="31"/>
  <c r="K92" i="31"/>
  <c r="S91" i="31"/>
  <c r="O91" i="31"/>
  <c r="K91" i="31"/>
  <c r="Q90" i="31"/>
  <c r="M90" i="31"/>
  <c r="I90" i="31"/>
  <c r="S89" i="31"/>
  <c r="O89" i="31"/>
  <c r="K89" i="31"/>
  <c r="S88" i="31"/>
  <c r="O88" i="31"/>
  <c r="K88" i="31"/>
  <c r="S87" i="31"/>
  <c r="O87" i="31"/>
  <c r="K87" i="31"/>
  <c r="S86" i="31"/>
  <c r="O86" i="31"/>
  <c r="K86" i="31"/>
  <c r="S85" i="31"/>
  <c r="O85" i="31"/>
  <c r="K85" i="31"/>
  <c r="S84" i="31"/>
  <c r="S83" i="31" s="1"/>
  <c r="O84" i="31"/>
  <c r="K84" i="31"/>
  <c r="Q83" i="31"/>
  <c r="M83" i="31"/>
  <c r="I83" i="31"/>
  <c r="S82" i="31"/>
  <c r="O82" i="31"/>
  <c r="K82" i="31"/>
  <c r="S81" i="31"/>
  <c r="O81" i="31"/>
  <c r="K81" i="31"/>
  <c r="S80" i="31"/>
  <c r="O80" i="31"/>
  <c r="K80" i="31"/>
  <c r="Q79" i="31"/>
  <c r="M79" i="31"/>
  <c r="M78" i="31" s="1"/>
  <c r="I79" i="31"/>
  <c r="S77" i="31"/>
  <c r="O77" i="31"/>
  <c r="K77" i="31"/>
  <c r="S76" i="31"/>
  <c r="O76" i="31"/>
  <c r="K76" i="31"/>
  <c r="S75" i="31"/>
  <c r="O75" i="31"/>
  <c r="K75" i="31"/>
  <c r="S74" i="31"/>
  <c r="O74" i="31"/>
  <c r="K74" i="31"/>
  <c r="S73" i="31"/>
  <c r="O73" i="31"/>
  <c r="K73" i="31"/>
  <c r="S72" i="31"/>
  <c r="O72" i="31"/>
  <c r="K72" i="31"/>
  <c r="Q71" i="31"/>
  <c r="Q66" i="31" s="1"/>
  <c r="M71" i="31"/>
  <c r="I71" i="31"/>
  <c r="S70" i="31"/>
  <c r="O70" i="31"/>
  <c r="O67" i="31" s="1"/>
  <c r="K70" i="31"/>
  <c r="S69" i="31"/>
  <c r="O69" i="31"/>
  <c r="K69" i="31"/>
  <c r="K67" i="31" s="1"/>
  <c r="S68" i="31"/>
  <c r="O68" i="31"/>
  <c r="K68" i="31"/>
  <c r="S67" i="31"/>
  <c r="Q67" i="31"/>
  <c r="M67" i="31"/>
  <c r="I67" i="31"/>
  <c r="I66" i="31" s="1"/>
  <c r="S65" i="31"/>
  <c r="O65" i="31"/>
  <c r="K65" i="31"/>
  <c r="S64" i="31"/>
  <c r="O64" i="31"/>
  <c r="K64" i="31"/>
  <c r="S63" i="31"/>
  <c r="O63" i="31"/>
  <c r="K63" i="31"/>
  <c r="S62" i="31"/>
  <c r="O62" i="31"/>
  <c r="K62" i="31"/>
  <c r="S61" i="31"/>
  <c r="O61" i="31"/>
  <c r="K61" i="31"/>
  <c r="Q60" i="31"/>
  <c r="M60" i="31"/>
  <c r="I60" i="31"/>
  <c r="S59" i="31"/>
  <c r="O59" i="31"/>
  <c r="O57" i="31" s="1"/>
  <c r="K59" i="31"/>
  <c r="K57" i="31" s="1"/>
  <c r="S58" i="31"/>
  <c r="S57" i="31" s="1"/>
  <c r="O58" i="31"/>
  <c r="K58" i="31"/>
  <c r="Q57" i="31"/>
  <c r="Q56" i="31" s="1"/>
  <c r="M57" i="31"/>
  <c r="I57" i="31"/>
  <c r="M56" i="31"/>
  <c r="S51" i="31"/>
  <c r="O51" i="31"/>
  <c r="K51" i="31"/>
  <c r="K48" i="31" s="1"/>
  <c r="S50" i="31"/>
  <c r="O50" i="31"/>
  <c r="K50" i="31"/>
  <c r="S49" i="31"/>
  <c r="O49" i="31"/>
  <c r="O48" i="31" s="1"/>
  <c r="K49" i="31"/>
  <c r="Q48" i="31"/>
  <c r="M48" i="31"/>
  <c r="I48" i="31"/>
  <c r="S47" i="31"/>
  <c r="O47" i="31"/>
  <c r="K47" i="31"/>
  <c r="K46" i="31" s="1"/>
  <c r="S46" i="31"/>
  <c r="Q46" i="31"/>
  <c r="O46" i="31"/>
  <c r="M46" i="31"/>
  <c r="I46" i="31"/>
  <c r="M29" i="31"/>
  <c r="I29" i="31"/>
  <c r="S32" i="31"/>
  <c r="O32" i="31"/>
  <c r="K32" i="31"/>
  <c r="S31" i="31"/>
  <c r="O31" i="31"/>
  <c r="K31" i="31"/>
  <c r="S30" i="31"/>
  <c r="O30" i="31"/>
  <c r="K30" i="31"/>
  <c r="Q29" i="31"/>
  <c r="S15" i="31"/>
  <c r="O15" i="31"/>
  <c r="K15" i="31"/>
  <c r="S14" i="31"/>
  <c r="O14" i="31"/>
  <c r="K14" i="31"/>
  <c r="S13" i="31"/>
  <c r="O13" i="31"/>
  <c r="K13" i="31"/>
  <c r="S12" i="31"/>
  <c r="O12" i="31"/>
  <c r="K12" i="31"/>
  <c r="S11" i="31"/>
  <c r="O11" i="31"/>
  <c r="K11" i="31"/>
  <c r="Q10" i="31"/>
  <c r="Q7" i="31" s="1"/>
  <c r="M10" i="31"/>
  <c r="M7" i="31" s="1"/>
  <c r="I10" i="31"/>
  <c r="S9" i="31"/>
  <c r="O9" i="31"/>
  <c r="K9" i="31"/>
  <c r="S8" i="31"/>
  <c r="O8" i="31"/>
  <c r="K8" i="31"/>
  <c r="I7" i="31"/>
  <c r="S6" i="31"/>
  <c r="O6" i="31"/>
  <c r="K6" i="31"/>
  <c r="S5" i="31"/>
  <c r="O5" i="31"/>
  <c r="O4" i="31" s="1"/>
  <c r="K5" i="31"/>
  <c r="Q4" i="31"/>
  <c r="M4" i="31"/>
  <c r="I4" i="31"/>
  <c r="S98" i="30"/>
  <c r="O98" i="30"/>
  <c r="O97" i="30" s="1"/>
  <c r="K98" i="30"/>
  <c r="S97" i="30"/>
  <c r="Q97" i="30"/>
  <c r="M97" i="30"/>
  <c r="K97" i="30"/>
  <c r="I97" i="30"/>
  <c r="S96" i="30"/>
  <c r="O96" i="30"/>
  <c r="K96" i="30"/>
  <c r="S95" i="30"/>
  <c r="O95" i="30"/>
  <c r="K95" i="30"/>
  <c r="S94" i="30"/>
  <c r="O94" i="30"/>
  <c r="K94" i="30"/>
  <c r="S93" i="30"/>
  <c r="O93" i="30"/>
  <c r="K93" i="30"/>
  <c r="S92" i="30"/>
  <c r="O92" i="30"/>
  <c r="K92" i="30"/>
  <c r="S91" i="30"/>
  <c r="O91" i="30"/>
  <c r="K91" i="30"/>
  <c r="Q90" i="30"/>
  <c r="M90" i="30"/>
  <c r="I90" i="30"/>
  <c r="S89" i="30"/>
  <c r="O89" i="30"/>
  <c r="K89" i="30"/>
  <c r="S88" i="30"/>
  <c r="O88" i="30"/>
  <c r="K88" i="30"/>
  <c r="S87" i="30"/>
  <c r="O87" i="30"/>
  <c r="K87" i="30"/>
  <c r="S86" i="30"/>
  <c r="O86" i="30"/>
  <c r="K86" i="30"/>
  <c r="S85" i="30"/>
  <c r="O85" i="30"/>
  <c r="K85" i="30"/>
  <c r="S84" i="30"/>
  <c r="O84" i="30"/>
  <c r="K84" i="30"/>
  <c r="Q83" i="30"/>
  <c r="M83" i="30"/>
  <c r="K83" i="30"/>
  <c r="I83" i="30"/>
  <c r="S82" i="30"/>
  <c r="O82" i="30"/>
  <c r="K82" i="30"/>
  <c r="S81" i="30"/>
  <c r="O81" i="30"/>
  <c r="K81" i="30"/>
  <c r="S80" i="30"/>
  <c r="O80" i="30"/>
  <c r="K80" i="30"/>
  <c r="Q79" i="30"/>
  <c r="M79" i="30"/>
  <c r="M78" i="30" s="1"/>
  <c r="I79" i="30"/>
  <c r="I78" i="30" s="1"/>
  <c r="S77" i="30"/>
  <c r="O77" i="30"/>
  <c r="K77" i="30"/>
  <c r="S76" i="30"/>
  <c r="O76" i="30"/>
  <c r="K76" i="30"/>
  <c r="S75" i="30"/>
  <c r="O75" i="30"/>
  <c r="K75" i="30"/>
  <c r="S74" i="30"/>
  <c r="O74" i="30"/>
  <c r="K74" i="30"/>
  <c r="S73" i="30"/>
  <c r="O73" i="30"/>
  <c r="K73" i="30"/>
  <c r="S72" i="30"/>
  <c r="O72" i="30"/>
  <c r="K72" i="30"/>
  <c r="Q71" i="30"/>
  <c r="M71" i="30"/>
  <c r="M66" i="30" s="1"/>
  <c r="I71" i="30"/>
  <c r="S70" i="30"/>
  <c r="O70" i="30"/>
  <c r="O67" i="30" s="1"/>
  <c r="K70" i="30"/>
  <c r="S69" i="30"/>
  <c r="O69" i="30"/>
  <c r="K69" i="30"/>
  <c r="K67" i="30" s="1"/>
  <c r="S68" i="30"/>
  <c r="O68" i="30"/>
  <c r="K68" i="30"/>
  <c r="S67" i="30"/>
  <c r="Q67" i="30"/>
  <c r="M67" i="30"/>
  <c r="I67" i="30"/>
  <c r="I66" i="30" s="1"/>
  <c r="S65" i="30"/>
  <c r="O65" i="30"/>
  <c r="K65" i="30"/>
  <c r="S64" i="30"/>
  <c r="O64" i="30"/>
  <c r="K64" i="30"/>
  <c r="S63" i="30"/>
  <c r="O63" i="30"/>
  <c r="K63" i="30"/>
  <c r="S62" i="30"/>
  <c r="O62" i="30"/>
  <c r="K62" i="30"/>
  <c r="S61" i="30"/>
  <c r="S60" i="30" s="1"/>
  <c r="O61" i="30"/>
  <c r="K61" i="30"/>
  <c r="Q60" i="30"/>
  <c r="M60" i="30"/>
  <c r="M56" i="30" s="1"/>
  <c r="I60" i="30"/>
  <c r="S59" i="30"/>
  <c r="O59" i="30"/>
  <c r="O57" i="30" s="1"/>
  <c r="K59" i="30"/>
  <c r="S58" i="30"/>
  <c r="S57" i="30" s="1"/>
  <c r="O58" i="30"/>
  <c r="K58" i="30"/>
  <c r="Q57" i="30"/>
  <c r="Q56" i="30" s="1"/>
  <c r="M57" i="30"/>
  <c r="I57" i="30"/>
  <c r="S51" i="30"/>
  <c r="O51" i="30"/>
  <c r="K51" i="30"/>
  <c r="S50" i="30"/>
  <c r="O50" i="30"/>
  <c r="K50" i="30"/>
  <c r="S49" i="30"/>
  <c r="O49" i="30"/>
  <c r="K49" i="30"/>
  <c r="Q48" i="30"/>
  <c r="M48" i="30"/>
  <c r="I48" i="30"/>
  <c r="S47" i="30"/>
  <c r="S46" i="30" s="1"/>
  <c r="O47" i="30"/>
  <c r="O46" i="30" s="1"/>
  <c r="K47" i="30"/>
  <c r="Q46" i="30"/>
  <c r="M46" i="30"/>
  <c r="K46" i="30"/>
  <c r="I46" i="30"/>
  <c r="Q29" i="30"/>
  <c r="M29" i="30"/>
  <c r="I29" i="30"/>
  <c r="S32" i="30"/>
  <c r="O32" i="30"/>
  <c r="K32" i="30"/>
  <c r="S31" i="30"/>
  <c r="O31" i="30"/>
  <c r="K31" i="30"/>
  <c r="S30" i="30"/>
  <c r="O30" i="30"/>
  <c r="K30" i="30"/>
  <c r="I7" i="30"/>
  <c r="S15" i="30"/>
  <c r="O15" i="30"/>
  <c r="K15" i="30"/>
  <c r="S14" i="30"/>
  <c r="O14" i="30"/>
  <c r="K14" i="30"/>
  <c r="S13" i="30"/>
  <c r="O13" i="30"/>
  <c r="K13" i="30"/>
  <c r="S12" i="30"/>
  <c r="O12" i="30"/>
  <c r="K12" i="30"/>
  <c r="S11" i="30"/>
  <c r="O11" i="30"/>
  <c r="K11" i="30"/>
  <c r="Q10" i="30"/>
  <c r="Q7" i="30" s="1"/>
  <c r="O10" i="30"/>
  <c r="M10" i="30"/>
  <c r="M7" i="30" s="1"/>
  <c r="I10" i="30"/>
  <c r="S9" i="30"/>
  <c r="O9" i="30"/>
  <c r="O7" i="30" s="1"/>
  <c r="K9" i="30"/>
  <c r="S8" i="30"/>
  <c r="O8" i="30"/>
  <c r="K8" i="30"/>
  <c r="S6" i="30"/>
  <c r="O6" i="30"/>
  <c r="K6" i="30"/>
  <c r="K4" i="30" s="1"/>
  <c r="S5" i="30"/>
  <c r="O5" i="30"/>
  <c r="K5" i="30"/>
  <c r="Q4" i="30"/>
  <c r="O4" i="30"/>
  <c r="M4" i="30"/>
  <c r="I4" i="30"/>
  <c r="S98" i="29"/>
  <c r="S97" i="29" s="1"/>
  <c r="O98" i="29"/>
  <c r="K98" i="29"/>
  <c r="Q97" i="29"/>
  <c r="O97" i="29"/>
  <c r="M97" i="29"/>
  <c r="K97" i="29"/>
  <c r="I97" i="29"/>
  <c r="S96" i="29"/>
  <c r="O96" i="29"/>
  <c r="K96" i="29"/>
  <c r="S95" i="29"/>
  <c r="O95" i="29"/>
  <c r="K95" i="29"/>
  <c r="S94" i="29"/>
  <c r="O94" i="29"/>
  <c r="K94" i="29"/>
  <c r="S93" i="29"/>
  <c r="O93" i="29"/>
  <c r="K93" i="29"/>
  <c r="K90" i="29" s="1"/>
  <c r="S92" i="29"/>
  <c r="O92" i="29"/>
  <c r="K92" i="29"/>
  <c r="S91" i="29"/>
  <c r="S90" i="29" s="1"/>
  <c r="O91" i="29"/>
  <c r="K91" i="29"/>
  <c r="Q90" i="29"/>
  <c r="M90" i="29"/>
  <c r="I90" i="29"/>
  <c r="S89" i="29"/>
  <c r="O89" i="29"/>
  <c r="K89" i="29"/>
  <c r="S88" i="29"/>
  <c r="O88" i="29"/>
  <c r="K88" i="29"/>
  <c r="S87" i="29"/>
  <c r="O87" i="29"/>
  <c r="K87" i="29"/>
  <c r="S86" i="29"/>
  <c r="O86" i="29"/>
  <c r="K86" i="29"/>
  <c r="S85" i="29"/>
  <c r="O85" i="29"/>
  <c r="K85" i="29"/>
  <c r="S84" i="29"/>
  <c r="O84" i="29"/>
  <c r="K84" i="29"/>
  <c r="Q83" i="29"/>
  <c r="M83" i="29"/>
  <c r="I83" i="29"/>
  <c r="S82" i="29"/>
  <c r="O82" i="29"/>
  <c r="K82" i="29"/>
  <c r="S81" i="29"/>
  <c r="O81" i="29"/>
  <c r="K81" i="29"/>
  <c r="S80" i="29"/>
  <c r="O80" i="29"/>
  <c r="K80" i="29"/>
  <c r="Q79" i="29"/>
  <c r="M79" i="29"/>
  <c r="I79" i="29"/>
  <c r="I78" i="29" s="1"/>
  <c r="S77" i="29"/>
  <c r="O77" i="29"/>
  <c r="K77" i="29"/>
  <c r="S76" i="29"/>
  <c r="O76" i="29"/>
  <c r="K76" i="29"/>
  <c r="S75" i="29"/>
  <c r="O75" i="29"/>
  <c r="K75" i="29"/>
  <c r="S74" i="29"/>
  <c r="O74" i="29"/>
  <c r="K74" i="29"/>
  <c r="S73" i="29"/>
  <c r="O73" i="29"/>
  <c r="K73" i="29"/>
  <c r="S72" i="29"/>
  <c r="O72" i="29"/>
  <c r="K72" i="29"/>
  <c r="Q71" i="29"/>
  <c r="M71" i="29"/>
  <c r="I71" i="29"/>
  <c r="S70" i="29"/>
  <c r="O70" i="29"/>
  <c r="K70" i="29"/>
  <c r="S69" i="29"/>
  <c r="O69" i="29"/>
  <c r="K69" i="29"/>
  <c r="S68" i="29"/>
  <c r="O68" i="29"/>
  <c r="K68" i="29"/>
  <c r="K67" i="29" s="1"/>
  <c r="Q67" i="29"/>
  <c r="Q66" i="29" s="1"/>
  <c r="M67" i="29"/>
  <c r="I67" i="29"/>
  <c r="S65" i="29"/>
  <c r="O65" i="29"/>
  <c r="K65" i="29"/>
  <c r="S64" i="29"/>
  <c r="O64" i="29"/>
  <c r="K64" i="29"/>
  <c r="S63" i="29"/>
  <c r="O63" i="29"/>
  <c r="K63" i="29"/>
  <c r="S62" i="29"/>
  <c r="O62" i="29"/>
  <c r="K62" i="29"/>
  <c r="S61" i="29"/>
  <c r="O61" i="29"/>
  <c r="K61" i="29"/>
  <c r="Q60" i="29"/>
  <c r="M60" i="29"/>
  <c r="I60" i="29"/>
  <c r="S59" i="29"/>
  <c r="O59" i="29"/>
  <c r="K59" i="29"/>
  <c r="S58" i="29"/>
  <c r="O58" i="29"/>
  <c r="K58" i="29"/>
  <c r="K57" i="29" s="1"/>
  <c r="Q57" i="29"/>
  <c r="M57" i="29"/>
  <c r="M56" i="29" s="1"/>
  <c r="I57" i="29"/>
  <c r="I56" i="29" s="1"/>
  <c r="Q56" i="29"/>
  <c r="S51" i="29"/>
  <c r="O51" i="29"/>
  <c r="K51" i="29"/>
  <c r="S50" i="29"/>
  <c r="O50" i="29"/>
  <c r="K50" i="29"/>
  <c r="S49" i="29"/>
  <c r="O49" i="29"/>
  <c r="K49" i="29"/>
  <c r="Q48" i="29"/>
  <c r="M48" i="29"/>
  <c r="I48" i="29"/>
  <c r="S47" i="29"/>
  <c r="S46" i="29" s="1"/>
  <c r="O47" i="29"/>
  <c r="K47" i="29"/>
  <c r="K46" i="29" s="1"/>
  <c r="Q46" i="29"/>
  <c r="O46" i="29"/>
  <c r="M46" i="29"/>
  <c r="I46" i="29"/>
  <c r="Q29" i="29"/>
  <c r="M29" i="29"/>
  <c r="I29" i="29"/>
  <c r="S32" i="29"/>
  <c r="O32" i="29"/>
  <c r="K32" i="29"/>
  <c r="S31" i="29"/>
  <c r="O31" i="29"/>
  <c r="K31" i="29"/>
  <c r="S30" i="29"/>
  <c r="O30" i="29"/>
  <c r="K30" i="29"/>
  <c r="S15" i="29"/>
  <c r="O15" i="29"/>
  <c r="K15" i="29"/>
  <c r="S14" i="29"/>
  <c r="O14" i="29"/>
  <c r="K14" i="29"/>
  <c r="S13" i="29"/>
  <c r="O13" i="29"/>
  <c r="K13" i="29"/>
  <c r="S12" i="29"/>
  <c r="O12" i="29"/>
  <c r="K12" i="29"/>
  <c r="S11" i="29"/>
  <c r="S10" i="29" s="1"/>
  <c r="O11" i="29"/>
  <c r="K11" i="29"/>
  <c r="Q10" i="29"/>
  <c r="Q7" i="29" s="1"/>
  <c r="M10" i="29"/>
  <c r="M7" i="29" s="1"/>
  <c r="I10" i="29"/>
  <c r="I7" i="29" s="1"/>
  <c r="S9" i="29"/>
  <c r="O9" i="29"/>
  <c r="K9" i="29"/>
  <c r="S8" i="29"/>
  <c r="O8" i="29"/>
  <c r="K8" i="29"/>
  <c r="S6" i="29"/>
  <c r="O6" i="29"/>
  <c r="K6" i="29"/>
  <c r="S5" i="29"/>
  <c r="S4" i="29" s="1"/>
  <c r="O5" i="29"/>
  <c r="K5" i="29"/>
  <c r="Q4" i="29"/>
  <c r="M4" i="29"/>
  <c r="K4" i="29"/>
  <c r="I4" i="29"/>
  <c r="S98" i="28"/>
  <c r="O98" i="28"/>
  <c r="O97" i="28" s="1"/>
  <c r="K98" i="28"/>
  <c r="K97" i="28" s="1"/>
  <c r="S97" i="28"/>
  <c r="Q97" i="28"/>
  <c r="M97" i="28"/>
  <c r="I97" i="28"/>
  <c r="S96" i="28"/>
  <c r="O96" i="28"/>
  <c r="K96" i="28"/>
  <c r="S95" i="28"/>
  <c r="O95" i="28"/>
  <c r="K95" i="28"/>
  <c r="S94" i="28"/>
  <c r="O94" i="28"/>
  <c r="K94" i="28"/>
  <c r="S93" i="28"/>
  <c r="O93" i="28"/>
  <c r="K93" i="28"/>
  <c r="S92" i="28"/>
  <c r="O92" i="28"/>
  <c r="K92" i="28"/>
  <c r="K90" i="28" s="1"/>
  <c r="S91" i="28"/>
  <c r="O91" i="28"/>
  <c r="K91" i="28"/>
  <c r="Q90" i="28"/>
  <c r="M90" i="28"/>
  <c r="I90" i="28"/>
  <c r="S89" i="28"/>
  <c r="O89" i="28"/>
  <c r="K89" i="28"/>
  <c r="S88" i="28"/>
  <c r="O88" i="28"/>
  <c r="K88" i="28"/>
  <c r="S87" i="28"/>
  <c r="O87" i="28"/>
  <c r="K87" i="28"/>
  <c r="S86" i="28"/>
  <c r="O86" i="28"/>
  <c r="K86" i="28"/>
  <c r="S85" i="28"/>
  <c r="S83" i="28" s="1"/>
  <c r="O85" i="28"/>
  <c r="K85" i="28"/>
  <c r="S84" i="28"/>
  <c r="O84" i="28"/>
  <c r="K84" i="28"/>
  <c r="Q83" i="28"/>
  <c r="M83" i="28"/>
  <c r="I83" i="28"/>
  <c r="S82" i="28"/>
  <c r="O82" i="28"/>
  <c r="K82" i="28"/>
  <c r="S81" i="28"/>
  <c r="O81" i="28"/>
  <c r="K81" i="28"/>
  <c r="S80" i="28"/>
  <c r="O80" i="28"/>
  <c r="K80" i="28"/>
  <c r="Q79" i="28"/>
  <c r="M79" i="28"/>
  <c r="M78" i="28" s="1"/>
  <c r="I79" i="28"/>
  <c r="I78" i="28" s="1"/>
  <c r="S77" i="28"/>
  <c r="O77" i="28"/>
  <c r="K77" i="28"/>
  <c r="S76" i="28"/>
  <c r="O76" i="28"/>
  <c r="K76" i="28"/>
  <c r="S75" i="28"/>
  <c r="O75" i="28"/>
  <c r="K75" i="28"/>
  <c r="S74" i="28"/>
  <c r="O74" i="28"/>
  <c r="K74" i="28"/>
  <c r="S73" i="28"/>
  <c r="O73" i="28"/>
  <c r="K73" i="28"/>
  <c r="S72" i="28"/>
  <c r="O72" i="28"/>
  <c r="K72" i="28"/>
  <c r="Q71" i="28"/>
  <c r="M71" i="28"/>
  <c r="I71" i="28"/>
  <c r="S70" i="28"/>
  <c r="O70" i="28"/>
  <c r="O67" i="28" s="1"/>
  <c r="K70" i="28"/>
  <c r="S69" i="28"/>
  <c r="O69" i="28"/>
  <c r="K69" i="28"/>
  <c r="K67" i="28" s="1"/>
  <c r="S68" i="28"/>
  <c r="O68" i="28"/>
  <c r="K68" i="28"/>
  <c r="S67" i="28"/>
  <c r="Q67" i="28"/>
  <c r="M67" i="28"/>
  <c r="I67" i="28"/>
  <c r="I66" i="28" s="1"/>
  <c r="S65" i="28"/>
  <c r="O65" i="28"/>
  <c r="K65" i="28"/>
  <c r="S64" i="28"/>
  <c r="O64" i="28"/>
  <c r="K64" i="28"/>
  <c r="S63" i="28"/>
  <c r="O63" i="28"/>
  <c r="K63" i="28"/>
  <c r="S62" i="28"/>
  <c r="O62" i="28"/>
  <c r="K62" i="28"/>
  <c r="S61" i="28"/>
  <c r="O61" i="28"/>
  <c r="K61" i="28"/>
  <c r="Q60" i="28"/>
  <c r="M60" i="28"/>
  <c r="M56" i="28" s="1"/>
  <c r="I60" i="28"/>
  <c r="S59" i="28"/>
  <c r="O59" i="28"/>
  <c r="O57" i="28" s="1"/>
  <c r="K59" i="28"/>
  <c r="S58" i="28"/>
  <c r="O58" i="28"/>
  <c r="K58" i="28"/>
  <c r="Q57" i="28"/>
  <c r="M57" i="28"/>
  <c r="I57" i="28"/>
  <c r="I56" i="28" s="1"/>
  <c r="S51" i="28"/>
  <c r="O51" i="28"/>
  <c r="K51" i="28"/>
  <c r="S50" i="28"/>
  <c r="O50" i="28"/>
  <c r="K50" i="28"/>
  <c r="S49" i="28"/>
  <c r="O49" i="28"/>
  <c r="K49" i="28"/>
  <c r="Q48" i="28"/>
  <c r="M48" i="28"/>
  <c r="I48" i="28"/>
  <c r="S47" i="28"/>
  <c r="S46" i="28" s="1"/>
  <c r="O47" i="28"/>
  <c r="K47" i="28"/>
  <c r="Q46" i="28"/>
  <c r="O46" i="28"/>
  <c r="M46" i="28"/>
  <c r="K46" i="28"/>
  <c r="I46" i="28"/>
  <c r="Q29" i="28"/>
  <c r="M29" i="28"/>
  <c r="I29" i="28"/>
  <c r="S32" i="28"/>
  <c r="O32" i="28"/>
  <c r="K32" i="28"/>
  <c r="S31" i="28"/>
  <c r="O31" i="28"/>
  <c r="K31" i="28"/>
  <c r="S30" i="28"/>
  <c r="O30" i="28"/>
  <c r="K30" i="28"/>
  <c r="S15" i="28"/>
  <c r="O15" i="28"/>
  <c r="K15" i="28"/>
  <c r="S14" i="28"/>
  <c r="O14" i="28"/>
  <c r="K14" i="28"/>
  <c r="S13" i="28"/>
  <c r="O13" i="28"/>
  <c r="K13" i="28"/>
  <c r="S12" i="28"/>
  <c r="O12" i="28"/>
  <c r="K12" i="28"/>
  <c r="S11" i="28"/>
  <c r="O11" i="28"/>
  <c r="K11" i="28"/>
  <c r="Q10" i="28"/>
  <c r="Q7" i="28" s="1"/>
  <c r="M10" i="28"/>
  <c r="M7" i="28" s="1"/>
  <c r="I10" i="28"/>
  <c r="I7" i="28" s="1"/>
  <c r="S9" i="28"/>
  <c r="O9" i="28"/>
  <c r="K9" i="28"/>
  <c r="S8" i="28"/>
  <c r="O8" i="28"/>
  <c r="K8" i="28"/>
  <c r="S6" i="28"/>
  <c r="O6" i="28"/>
  <c r="O4" i="28" s="1"/>
  <c r="K6" i="28"/>
  <c r="S5" i="28"/>
  <c r="O5" i="28"/>
  <c r="K5" i="28"/>
  <c r="Q4" i="28"/>
  <c r="M4" i="28"/>
  <c r="I4" i="28"/>
  <c r="S98" i="27"/>
  <c r="O98" i="27"/>
  <c r="K98" i="27"/>
  <c r="K97" i="27" s="1"/>
  <c r="S97" i="27"/>
  <c r="Q97" i="27"/>
  <c r="O97" i="27"/>
  <c r="M97" i="27"/>
  <c r="I97" i="27"/>
  <c r="S96" i="27"/>
  <c r="O96" i="27"/>
  <c r="K96" i="27"/>
  <c r="S95" i="27"/>
  <c r="O95" i="27"/>
  <c r="K95" i="27"/>
  <c r="S94" i="27"/>
  <c r="O94" i="27"/>
  <c r="K94" i="27"/>
  <c r="S93" i="27"/>
  <c r="O93" i="27"/>
  <c r="K93" i="27"/>
  <c r="S92" i="27"/>
  <c r="O92" i="27"/>
  <c r="K92" i="27"/>
  <c r="S91" i="27"/>
  <c r="O91" i="27"/>
  <c r="K91" i="27"/>
  <c r="Q90" i="27"/>
  <c r="M90" i="27"/>
  <c r="I90" i="27"/>
  <c r="S89" i="27"/>
  <c r="O89" i="27"/>
  <c r="K89" i="27"/>
  <c r="S88" i="27"/>
  <c r="O88" i="27"/>
  <c r="K88" i="27"/>
  <c r="S87" i="27"/>
  <c r="O87" i="27"/>
  <c r="K87" i="27"/>
  <c r="K83" i="27" s="1"/>
  <c r="S86" i="27"/>
  <c r="O86" i="27"/>
  <c r="K86" i="27"/>
  <c r="S85" i="27"/>
  <c r="S83" i="27" s="1"/>
  <c r="O85" i="27"/>
  <c r="K85" i="27"/>
  <c r="S84" i="27"/>
  <c r="O84" i="27"/>
  <c r="O83" i="27" s="1"/>
  <c r="K84" i="27"/>
  <c r="Q83" i="27"/>
  <c r="M83" i="27"/>
  <c r="I83" i="27"/>
  <c r="S82" i="27"/>
  <c r="O82" i="27"/>
  <c r="K82" i="27"/>
  <c r="S81" i="27"/>
  <c r="O81" i="27"/>
  <c r="K81" i="27"/>
  <c r="S80" i="27"/>
  <c r="O80" i="27"/>
  <c r="K80" i="27"/>
  <c r="Q79" i="27"/>
  <c r="M79" i="27"/>
  <c r="M78" i="27" s="1"/>
  <c r="I79" i="27"/>
  <c r="I78" i="27" s="1"/>
  <c r="S77" i="27"/>
  <c r="O77" i="27"/>
  <c r="K77" i="27"/>
  <c r="S76" i="27"/>
  <c r="O76" i="27"/>
  <c r="K76" i="27"/>
  <c r="S75" i="27"/>
  <c r="O75" i="27"/>
  <c r="K75" i="27"/>
  <c r="S74" i="27"/>
  <c r="O74" i="27"/>
  <c r="K74" i="27"/>
  <c r="S73" i="27"/>
  <c r="O73" i="27"/>
  <c r="K73" i="27"/>
  <c r="S72" i="27"/>
  <c r="O72" i="27"/>
  <c r="K72" i="27"/>
  <c r="Q71" i="27"/>
  <c r="M71" i="27"/>
  <c r="I71" i="27"/>
  <c r="S70" i="27"/>
  <c r="O70" i="27"/>
  <c r="K70" i="27"/>
  <c r="S69" i="27"/>
  <c r="S67" i="27" s="1"/>
  <c r="O69" i="27"/>
  <c r="K69" i="27"/>
  <c r="K67" i="27" s="1"/>
  <c r="S68" i="27"/>
  <c r="O68" i="27"/>
  <c r="K68" i="27"/>
  <c r="Q67" i="27"/>
  <c r="M67" i="27"/>
  <c r="M66" i="27" s="1"/>
  <c r="I67" i="27"/>
  <c r="S65" i="27"/>
  <c r="O65" i="27"/>
  <c r="K65" i="27"/>
  <c r="S64" i="27"/>
  <c r="O64" i="27"/>
  <c r="K64" i="27"/>
  <c r="S63" i="27"/>
  <c r="O63" i="27"/>
  <c r="K63" i="27"/>
  <c r="S62" i="27"/>
  <c r="O62" i="27"/>
  <c r="K62" i="27"/>
  <c r="S61" i="27"/>
  <c r="O61" i="27"/>
  <c r="K61" i="27"/>
  <c r="Q60" i="27"/>
  <c r="M60" i="27"/>
  <c r="I60" i="27"/>
  <c r="I56" i="27" s="1"/>
  <c r="S59" i="27"/>
  <c r="O59" i="27"/>
  <c r="O57" i="27" s="1"/>
  <c r="K59" i="27"/>
  <c r="S58" i="27"/>
  <c r="S57" i="27" s="1"/>
  <c r="O58" i="27"/>
  <c r="K58" i="27"/>
  <c r="K57" i="27" s="1"/>
  <c r="Q57" i="27"/>
  <c r="M57" i="27"/>
  <c r="M56" i="27" s="1"/>
  <c r="I57" i="27"/>
  <c r="Q56" i="27"/>
  <c r="S51" i="27"/>
  <c r="O51" i="27"/>
  <c r="K51" i="27"/>
  <c r="S50" i="27"/>
  <c r="O50" i="27"/>
  <c r="K50" i="27"/>
  <c r="S49" i="27"/>
  <c r="O49" i="27"/>
  <c r="K49" i="27"/>
  <c r="Q48" i="27"/>
  <c r="M48" i="27"/>
  <c r="I48" i="27"/>
  <c r="S47" i="27"/>
  <c r="S46" i="27" s="1"/>
  <c r="O47" i="27"/>
  <c r="O46" i="27" s="1"/>
  <c r="K47" i="27"/>
  <c r="K46" i="27" s="1"/>
  <c r="Q46" i="27"/>
  <c r="M46" i="27"/>
  <c r="I46" i="27"/>
  <c r="Q29" i="27"/>
  <c r="I29" i="27"/>
  <c r="S32" i="27"/>
  <c r="O32" i="27"/>
  <c r="K32" i="27"/>
  <c r="S31" i="27"/>
  <c r="O31" i="27"/>
  <c r="K31" i="27"/>
  <c r="S30" i="27"/>
  <c r="O30" i="27"/>
  <c r="K30" i="27"/>
  <c r="M29" i="27"/>
  <c r="S15" i="27"/>
  <c r="O15" i="27"/>
  <c r="K15" i="27"/>
  <c r="S14" i="27"/>
  <c r="O14" i="27"/>
  <c r="K14" i="27"/>
  <c r="S13" i="27"/>
  <c r="S10" i="27" s="1"/>
  <c r="O13" i="27"/>
  <c r="K13" i="27"/>
  <c r="S12" i="27"/>
  <c r="O12" i="27"/>
  <c r="K12" i="27"/>
  <c r="S11" i="27"/>
  <c r="O11" i="27"/>
  <c r="K11" i="27"/>
  <c r="Q10" i="27"/>
  <c r="Q7" i="27" s="1"/>
  <c r="M10" i="27"/>
  <c r="M7" i="27" s="1"/>
  <c r="S9" i="27"/>
  <c r="O9" i="27"/>
  <c r="K9" i="27"/>
  <c r="S8" i="27"/>
  <c r="O8" i="27"/>
  <c r="K8" i="27"/>
  <c r="S6" i="27"/>
  <c r="S4" i="27" s="1"/>
  <c r="O6" i="27"/>
  <c r="K6" i="27"/>
  <c r="K4" i="27" s="1"/>
  <c r="S5" i="27"/>
  <c r="O5" i="27"/>
  <c r="O4" i="27" s="1"/>
  <c r="K5" i="27"/>
  <c r="Q4" i="27"/>
  <c r="M4" i="27"/>
  <c r="I4" i="27"/>
  <c r="O3" i="33" l="1"/>
  <c r="S3" i="33"/>
  <c r="K3" i="33"/>
  <c r="K55" i="33"/>
  <c r="S55" i="33"/>
  <c r="O78" i="33"/>
  <c r="O55" i="33" s="1"/>
  <c r="S67" i="32"/>
  <c r="I78" i="32"/>
  <c r="S4" i="32"/>
  <c r="O10" i="32"/>
  <c r="O7" i="32" s="1"/>
  <c r="O3" i="32" s="1"/>
  <c r="E10" i="15" s="1"/>
  <c r="S79" i="32"/>
  <c r="S78" i="32" s="1"/>
  <c r="S90" i="32"/>
  <c r="K66" i="32"/>
  <c r="K4" i="32"/>
  <c r="O67" i="32"/>
  <c r="K71" i="32"/>
  <c r="O71" i="32"/>
  <c r="Q78" i="32"/>
  <c r="S29" i="32"/>
  <c r="O60" i="32"/>
  <c r="S71" i="32"/>
  <c r="O79" i="32"/>
  <c r="O48" i="32"/>
  <c r="S57" i="32"/>
  <c r="K29" i="32"/>
  <c r="K79" i="32"/>
  <c r="K78" i="32" s="1"/>
  <c r="O83" i="32"/>
  <c r="S10" i="32"/>
  <c r="S7" i="32" s="1"/>
  <c r="S3" i="32" s="1"/>
  <c r="G10" i="15" s="1"/>
  <c r="K10" i="32"/>
  <c r="K7" i="32" s="1"/>
  <c r="S48" i="32"/>
  <c r="K48" i="32"/>
  <c r="O57" i="32"/>
  <c r="O56" i="32" s="1"/>
  <c r="K83" i="31"/>
  <c r="O10" i="31"/>
  <c r="O7" i="31" s="1"/>
  <c r="K79" i="31"/>
  <c r="K4" i="31"/>
  <c r="I78" i="31"/>
  <c r="O79" i="31"/>
  <c r="K90" i="31"/>
  <c r="O90" i="31"/>
  <c r="O78" i="31" s="1"/>
  <c r="S10" i="31"/>
  <c r="S7" i="31" s="1"/>
  <c r="K10" i="31"/>
  <c r="K7" i="31" s="1"/>
  <c r="S48" i="31"/>
  <c r="I56" i="31"/>
  <c r="S60" i="31"/>
  <c r="S56" i="31" s="1"/>
  <c r="K60" i="31"/>
  <c r="K56" i="31" s="1"/>
  <c r="O60" i="31"/>
  <c r="O56" i="31" s="1"/>
  <c r="K71" i="31"/>
  <c r="K66" i="31" s="1"/>
  <c r="O71" i="31"/>
  <c r="O66" i="31" s="1"/>
  <c r="O83" i="31"/>
  <c r="S79" i="31"/>
  <c r="S78" i="31" s="1"/>
  <c r="K78" i="31"/>
  <c r="S4" i="31"/>
  <c r="K29" i="31"/>
  <c r="S29" i="31"/>
  <c r="M66" i="31"/>
  <c r="S71" i="31"/>
  <c r="S66" i="31" s="1"/>
  <c r="Q78" i="31"/>
  <c r="K48" i="30"/>
  <c r="O48" i="30"/>
  <c r="S83" i="30"/>
  <c r="S90" i="30"/>
  <c r="K90" i="30"/>
  <c r="K57" i="30"/>
  <c r="O71" i="30"/>
  <c r="O66" i="30" s="1"/>
  <c r="S79" i="30"/>
  <c r="S78" i="30" s="1"/>
  <c r="S48" i="30"/>
  <c r="I56" i="30"/>
  <c r="K60" i="30"/>
  <c r="O60" i="30"/>
  <c r="Q78" i="30"/>
  <c r="O29" i="30"/>
  <c r="K29" i="30"/>
  <c r="O56" i="30"/>
  <c r="K71" i="30"/>
  <c r="K66" i="30" s="1"/>
  <c r="S4" i="30"/>
  <c r="S10" i="30"/>
  <c r="S7" i="30" s="1"/>
  <c r="K10" i="30"/>
  <c r="K7" i="30" s="1"/>
  <c r="K3" i="30" s="1"/>
  <c r="C8" i="15" s="1"/>
  <c r="S29" i="30"/>
  <c r="S56" i="30"/>
  <c r="Q66" i="30"/>
  <c r="S71" i="30"/>
  <c r="K79" i="30"/>
  <c r="K78" i="30" s="1"/>
  <c r="O79" i="30"/>
  <c r="O90" i="30"/>
  <c r="O83" i="30"/>
  <c r="O67" i="29"/>
  <c r="O83" i="29"/>
  <c r="S83" i="29"/>
  <c r="K83" i="29"/>
  <c r="K10" i="29"/>
  <c r="K7" i="29" s="1"/>
  <c r="K60" i="29"/>
  <c r="S67" i="29"/>
  <c r="Q78" i="29"/>
  <c r="O4" i="29"/>
  <c r="S7" i="29"/>
  <c r="M78" i="29"/>
  <c r="S79" i="29"/>
  <c r="S78" i="29" s="1"/>
  <c r="O10" i="29"/>
  <c r="O7" i="29" s="1"/>
  <c r="K48" i="29"/>
  <c r="K29" i="29"/>
  <c r="O29" i="29"/>
  <c r="S60" i="29"/>
  <c r="M66" i="29"/>
  <c r="S71" i="29"/>
  <c r="S66" i="29" s="1"/>
  <c r="O48" i="29"/>
  <c r="S57" i="29"/>
  <c r="S29" i="29"/>
  <c r="S48" i="29"/>
  <c r="K56" i="29"/>
  <c r="O57" i="29"/>
  <c r="I66" i="29"/>
  <c r="K79" i="29"/>
  <c r="K78" i="29" s="1"/>
  <c r="O79" i="29"/>
  <c r="O78" i="29" s="1"/>
  <c r="O90" i="29"/>
  <c r="O60" i="29"/>
  <c r="K71" i="29"/>
  <c r="K66" i="29" s="1"/>
  <c r="O71" i="29"/>
  <c r="O66" i="29" s="1"/>
  <c r="K57" i="28"/>
  <c r="Q78" i="28"/>
  <c r="O90" i="28"/>
  <c r="K83" i="28"/>
  <c r="O83" i="28"/>
  <c r="S90" i="28"/>
  <c r="K4" i="28"/>
  <c r="O7" i="28"/>
  <c r="O10" i="28"/>
  <c r="M66" i="28"/>
  <c r="K29" i="28"/>
  <c r="O56" i="28"/>
  <c r="O60" i="28"/>
  <c r="O71" i="28"/>
  <c r="O66" i="28" s="1"/>
  <c r="S79" i="28"/>
  <c r="S78" i="28" s="1"/>
  <c r="S4" i="28"/>
  <c r="S10" i="28"/>
  <c r="K10" i="28"/>
  <c r="K7" i="28" s="1"/>
  <c r="K3" i="28" s="1"/>
  <c r="C6" i="15" s="1"/>
  <c r="S29" i="28"/>
  <c r="S57" i="28"/>
  <c r="S48" i="28"/>
  <c r="K60" i="28"/>
  <c r="K56" i="28" s="1"/>
  <c r="K71" i="28"/>
  <c r="K66" i="28" s="1"/>
  <c r="O29" i="28"/>
  <c r="K48" i="28"/>
  <c r="O48" i="28"/>
  <c r="Q56" i="28"/>
  <c r="S60" i="28"/>
  <c r="Q66" i="28"/>
  <c r="S71" i="28"/>
  <c r="S66" i="28" s="1"/>
  <c r="K79" i="28"/>
  <c r="K78" i="28" s="1"/>
  <c r="O79" i="28"/>
  <c r="S7" i="27"/>
  <c r="K48" i="27"/>
  <c r="O48" i="27"/>
  <c r="S48" i="27"/>
  <c r="S79" i="27"/>
  <c r="O90" i="27"/>
  <c r="O67" i="27"/>
  <c r="I66" i="27"/>
  <c r="K10" i="27"/>
  <c r="O10" i="27"/>
  <c r="O7" i="27" s="1"/>
  <c r="O79" i="27"/>
  <c r="O78" i="27" s="1"/>
  <c r="Q78" i="27"/>
  <c r="K7" i="27"/>
  <c r="K29" i="27"/>
  <c r="K3" i="27" s="1"/>
  <c r="C5" i="15" s="1"/>
  <c r="S60" i="27"/>
  <c r="S71" i="27"/>
  <c r="O71" i="27"/>
  <c r="O66" i="27" s="1"/>
  <c r="Q66" i="27"/>
  <c r="K79" i="27"/>
  <c r="K78" i="27" s="1"/>
  <c r="S90" i="27"/>
  <c r="S78" i="27" s="1"/>
  <c r="K90" i="27"/>
  <c r="S56" i="27"/>
  <c r="S66" i="27"/>
  <c r="S29" i="27"/>
  <c r="O29" i="27"/>
  <c r="O3" i="27" s="1"/>
  <c r="E5" i="15" s="1"/>
  <c r="K60" i="27"/>
  <c r="K56" i="27" s="1"/>
  <c r="O60" i="27"/>
  <c r="O56" i="27" s="1"/>
  <c r="K71" i="27"/>
  <c r="K66" i="27" s="1"/>
  <c r="AA107" i="19"/>
  <c r="AB107" i="19" s="1"/>
  <c r="AA99" i="19"/>
  <c r="AB99" i="19" s="1"/>
  <c r="AA110" i="19"/>
  <c r="AB110" i="19" s="1"/>
  <c r="AA106" i="19"/>
  <c r="AB106" i="19" s="1"/>
  <c r="AA102" i="19"/>
  <c r="AB102" i="19" s="1"/>
  <c r="AA111" i="19"/>
  <c r="AB111" i="19" s="1"/>
  <c r="AA103" i="19"/>
  <c r="AB103" i="19" s="1"/>
  <c r="AA109" i="19"/>
  <c r="AB109" i="19" s="1"/>
  <c r="AA105" i="19"/>
  <c r="AB105" i="19" s="1"/>
  <c r="AA101" i="19"/>
  <c r="AB101" i="19" s="1"/>
  <c r="AA108" i="19"/>
  <c r="AB108" i="19" s="1"/>
  <c r="AA104" i="19"/>
  <c r="AB104" i="19" s="1"/>
  <c r="AA100" i="19"/>
  <c r="AB100" i="19" s="1"/>
  <c r="AB88" i="19"/>
  <c r="AB84" i="19"/>
  <c r="AB80" i="19"/>
  <c r="AB76" i="19"/>
  <c r="AB72" i="19"/>
  <c r="AB68" i="19"/>
  <c r="AB64" i="19"/>
  <c r="AB60" i="19"/>
  <c r="AB56" i="19"/>
  <c r="AB52" i="19"/>
  <c r="AB48" i="19"/>
  <c r="AB44" i="19"/>
  <c r="AB40" i="19"/>
  <c r="AB36" i="19"/>
  <c r="AB32" i="19"/>
  <c r="AB28" i="19"/>
  <c r="AB24" i="19"/>
  <c r="AB89" i="19"/>
  <c r="AB85" i="19"/>
  <c r="AB81" i="19"/>
  <c r="AB77" i="19"/>
  <c r="AB73" i="19"/>
  <c r="AB69" i="19"/>
  <c r="AB65" i="19"/>
  <c r="AB61" i="19"/>
  <c r="AB57" i="19"/>
  <c r="AB53" i="19"/>
  <c r="AB49" i="19"/>
  <c r="AB45" i="19"/>
  <c r="AB41" i="19"/>
  <c r="AB37" i="19"/>
  <c r="AB33" i="19"/>
  <c r="AB29" i="19"/>
  <c r="AB25" i="19"/>
  <c r="AB22" i="19"/>
  <c r="AB20" i="19"/>
  <c r="AB18" i="19"/>
  <c r="AB16" i="19"/>
  <c r="AB14" i="19"/>
  <c r="AB12" i="19"/>
  <c r="AB10" i="19"/>
  <c r="AB8" i="19"/>
  <c r="AB6" i="19"/>
  <c r="AA111" i="18"/>
  <c r="AB111" i="18"/>
  <c r="AA107" i="18"/>
  <c r="AB107" i="18"/>
  <c r="AA103" i="18"/>
  <c r="AB103" i="18"/>
  <c r="AA99" i="18"/>
  <c r="AB99" i="18"/>
  <c r="AA102" i="18"/>
  <c r="AB102" i="18"/>
  <c r="AA109" i="18"/>
  <c r="AB109" i="18"/>
  <c r="AA105" i="18"/>
  <c r="AB105" i="18"/>
  <c r="AA101" i="18"/>
  <c r="AB101" i="18"/>
  <c r="AA97" i="18"/>
  <c r="AB97" i="18"/>
  <c r="AA110" i="18"/>
  <c r="AB110" i="18"/>
  <c r="AA106" i="18"/>
  <c r="AB106" i="18"/>
  <c r="AA98" i="18"/>
  <c r="AB98" i="18"/>
  <c r="AA108" i="18"/>
  <c r="AB108" i="18"/>
  <c r="AA104" i="18"/>
  <c r="AB104" i="18"/>
  <c r="AA100" i="18"/>
  <c r="AB100" i="18"/>
  <c r="AA96" i="18"/>
  <c r="AB96" i="18"/>
  <c r="AB92" i="18"/>
  <c r="AB88" i="18"/>
  <c r="AB84" i="18"/>
  <c r="AB80" i="18"/>
  <c r="AB76" i="18"/>
  <c r="AB72" i="18"/>
  <c r="AB68" i="18"/>
  <c r="AB64" i="18"/>
  <c r="AB60" i="18"/>
  <c r="AB56" i="18"/>
  <c r="AB52" i="18"/>
  <c r="AB48" i="18"/>
  <c r="AB44" i="18"/>
  <c r="AB40" i="18"/>
  <c r="AB36" i="18"/>
  <c r="AB32" i="18"/>
  <c r="AB28" i="18"/>
  <c r="AB24" i="18"/>
  <c r="AB20" i="18"/>
  <c r="AB16" i="18"/>
  <c r="AB12" i="18"/>
  <c r="K56" i="32"/>
  <c r="K55" i="32" s="1"/>
  <c r="C28" i="15" s="1"/>
  <c r="S56" i="32"/>
  <c r="S66" i="32"/>
  <c r="O29" i="31"/>
  <c r="O3" i="31" s="1"/>
  <c r="E9" i="15" s="1"/>
  <c r="S66" i="30"/>
  <c r="S55" i="30" s="1"/>
  <c r="G26" i="15" s="1"/>
  <c r="O3" i="30"/>
  <c r="E8" i="15" s="1"/>
  <c r="K3" i="29"/>
  <c r="C7" i="15" s="1"/>
  <c r="S56" i="29"/>
  <c r="S7" i="28"/>
  <c r="S103" i="24"/>
  <c r="S102" i="24"/>
  <c r="S101" i="24"/>
  <c r="S100" i="24"/>
  <c r="Q100" i="24"/>
  <c r="S99" i="24"/>
  <c r="S84" i="24"/>
  <c r="S81" i="24" s="1"/>
  <c r="S83" i="24"/>
  <c r="S82" i="24"/>
  <c r="Q81" i="24"/>
  <c r="S67" i="24"/>
  <c r="S66" i="24"/>
  <c r="S65" i="24"/>
  <c r="S64" i="24"/>
  <c r="S63" i="24"/>
  <c r="S62" i="24" s="1"/>
  <c r="Q62" i="24"/>
  <c r="S61" i="24"/>
  <c r="S60" i="24"/>
  <c r="S59" i="24" s="1"/>
  <c r="Q59" i="24"/>
  <c r="S58" i="24"/>
  <c r="S57" i="24"/>
  <c r="S56" i="24" s="1"/>
  <c r="Q56" i="24"/>
  <c r="O103" i="24"/>
  <c r="O102" i="24"/>
  <c r="O101" i="24"/>
  <c r="O100" i="24"/>
  <c r="M100" i="24"/>
  <c r="O99" i="24"/>
  <c r="O98" i="24"/>
  <c r="M98" i="24"/>
  <c r="O84" i="24"/>
  <c r="O83" i="24"/>
  <c r="O82" i="24"/>
  <c r="O81" i="24" s="1"/>
  <c r="M81" i="24"/>
  <c r="O67" i="24"/>
  <c r="O66" i="24"/>
  <c r="O65" i="24"/>
  <c r="O64" i="24"/>
  <c r="O63" i="24"/>
  <c r="O62" i="24" s="1"/>
  <c r="M62" i="24"/>
  <c r="O61" i="24"/>
  <c r="O60" i="24"/>
  <c r="O59" i="24" s="1"/>
  <c r="M59" i="24"/>
  <c r="O58" i="24"/>
  <c r="O57" i="24"/>
  <c r="O56" i="24" s="1"/>
  <c r="M56" i="24"/>
  <c r="K103" i="24"/>
  <c r="K102" i="24"/>
  <c r="K101" i="24"/>
  <c r="K100" i="24"/>
  <c r="I100" i="24"/>
  <c r="K99" i="24"/>
  <c r="K98" i="24"/>
  <c r="I98" i="24"/>
  <c r="K84" i="24"/>
  <c r="K83" i="24"/>
  <c r="K82" i="24"/>
  <c r="I81" i="24"/>
  <c r="K67" i="24"/>
  <c r="K66" i="24"/>
  <c r="K65" i="24"/>
  <c r="K64" i="24"/>
  <c r="K63" i="24"/>
  <c r="K62" i="24" s="1"/>
  <c r="I62" i="24"/>
  <c r="I59" i="24" s="1"/>
  <c r="K61" i="24"/>
  <c r="K60" i="24"/>
  <c r="K59" i="24" s="1"/>
  <c r="K58" i="24"/>
  <c r="K57" i="24"/>
  <c r="K56" i="24" s="1"/>
  <c r="I56" i="24"/>
  <c r="S98" i="36"/>
  <c r="S97" i="36" s="1"/>
  <c r="O98" i="36"/>
  <c r="K98" i="36"/>
  <c r="Q97" i="36"/>
  <c r="O97" i="36"/>
  <c r="M97" i="36"/>
  <c r="K97" i="36"/>
  <c r="I97" i="36"/>
  <c r="S96" i="36"/>
  <c r="O96" i="36"/>
  <c r="K96" i="36"/>
  <c r="S95" i="36"/>
  <c r="O95" i="36"/>
  <c r="K95" i="36"/>
  <c r="S94" i="36"/>
  <c r="O94" i="36"/>
  <c r="K94" i="36"/>
  <c r="S93" i="36"/>
  <c r="O93" i="36"/>
  <c r="K93" i="36"/>
  <c r="S92" i="36"/>
  <c r="O92" i="36"/>
  <c r="K92" i="36"/>
  <c r="S91" i="36"/>
  <c r="S90" i="36" s="1"/>
  <c r="O91" i="36"/>
  <c r="K91" i="36"/>
  <c r="Q90" i="36"/>
  <c r="M90" i="36"/>
  <c r="I90" i="36"/>
  <c r="S89" i="36"/>
  <c r="O89" i="36"/>
  <c r="K89" i="36"/>
  <c r="S88" i="36"/>
  <c r="O88" i="36"/>
  <c r="K88" i="36"/>
  <c r="S87" i="36"/>
  <c r="O87" i="36"/>
  <c r="K87" i="36"/>
  <c r="S86" i="36"/>
  <c r="O86" i="36"/>
  <c r="K86" i="36"/>
  <c r="S85" i="36"/>
  <c r="O85" i="36"/>
  <c r="K85" i="36"/>
  <c r="S84" i="36"/>
  <c r="O84" i="36"/>
  <c r="K84" i="36"/>
  <c r="Q83" i="36"/>
  <c r="M83" i="36"/>
  <c r="I83" i="36"/>
  <c r="S82" i="36"/>
  <c r="O82" i="36"/>
  <c r="K82" i="36"/>
  <c r="S81" i="36"/>
  <c r="O81" i="36"/>
  <c r="K81" i="36"/>
  <c r="S80" i="36"/>
  <c r="O80" i="36"/>
  <c r="K80" i="36"/>
  <c r="Q79" i="36"/>
  <c r="M79" i="36"/>
  <c r="I79" i="36"/>
  <c r="I78" i="36" s="1"/>
  <c r="S77" i="36"/>
  <c r="O77" i="36"/>
  <c r="K77" i="36"/>
  <c r="S76" i="36"/>
  <c r="O76" i="36"/>
  <c r="K76" i="36"/>
  <c r="S75" i="36"/>
  <c r="O75" i="36"/>
  <c r="K75" i="36"/>
  <c r="S74" i="36"/>
  <c r="O74" i="36"/>
  <c r="K74" i="36"/>
  <c r="S73" i="36"/>
  <c r="O73" i="36"/>
  <c r="K73" i="36"/>
  <c r="S72" i="36"/>
  <c r="O72" i="36"/>
  <c r="K72" i="36"/>
  <c r="Q71" i="36"/>
  <c r="M71" i="36"/>
  <c r="I71" i="36"/>
  <c r="S70" i="36"/>
  <c r="O70" i="36"/>
  <c r="K70" i="36"/>
  <c r="S69" i="36"/>
  <c r="O69" i="36"/>
  <c r="K69" i="36"/>
  <c r="S68" i="36"/>
  <c r="O68" i="36"/>
  <c r="K68" i="36"/>
  <c r="Q67" i="36"/>
  <c r="M67" i="36"/>
  <c r="I67" i="36"/>
  <c r="I66" i="36" s="1"/>
  <c r="S65" i="36"/>
  <c r="O65" i="36"/>
  <c r="K65" i="36"/>
  <c r="S64" i="36"/>
  <c r="O64" i="36"/>
  <c r="K64" i="36"/>
  <c r="S63" i="36"/>
  <c r="O63" i="36"/>
  <c r="K63" i="36"/>
  <c r="S62" i="36"/>
  <c r="O62" i="36"/>
  <c r="K62" i="36"/>
  <c r="S61" i="36"/>
  <c r="O61" i="36"/>
  <c r="K61" i="36"/>
  <c r="Q60" i="36"/>
  <c r="M60" i="36"/>
  <c r="I60" i="36"/>
  <c r="S59" i="36"/>
  <c r="O59" i="36"/>
  <c r="K59" i="36"/>
  <c r="S58" i="36"/>
  <c r="O58" i="36"/>
  <c r="K58" i="36"/>
  <c r="Q57" i="36"/>
  <c r="M57" i="36"/>
  <c r="M56" i="36" s="1"/>
  <c r="I57" i="36"/>
  <c r="S51" i="36"/>
  <c r="O51" i="36"/>
  <c r="K51" i="36"/>
  <c r="S50" i="36"/>
  <c r="O50" i="36"/>
  <c r="K50" i="36"/>
  <c r="S49" i="36"/>
  <c r="O49" i="36"/>
  <c r="K49" i="36"/>
  <c r="Q48" i="36"/>
  <c r="M48" i="36"/>
  <c r="I48" i="36"/>
  <c r="S47" i="36"/>
  <c r="S46" i="36" s="1"/>
  <c r="O47" i="36"/>
  <c r="O46" i="36" s="1"/>
  <c r="K47" i="36"/>
  <c r="K46" i="36" s="1"/>
  <c r="Q46" i="36"/>
  <c r="M46" i="36"/>
  <c r="I46" i="36"/>
  <c r="Q29" i="36"/>
  <c r="M29" i="36"/>
  <c r="S32" i="36"/>
  <c r="O32" i="36"/>
  <c r="K32" i="36"/>
  <c r="S31" i="36"/>
  <c r="O31" i="36"/>
  <c r="K31" i="36"/>
  <c r="S30" i="36"/>
  <c r="O30" i="36"/>
  <c r="K30" i="36"/>
  <c r="I29" i="36"/>
  <c r="S15" i="36"/>
  <c r="O15" i="36"/>
  <c r="K15" i="36"/>
  <c r="S14" i="36"/>
  <c r="O14" i="36"/>
  <c r="K14" i="36"/>
  <c r="S13" i="36"/>
  <c r="O13" i="36"/>
  <c r="K13" i="36"/>
  <c r="S12" i="36"/>
  <c r="O12" i="36"/>
  <c r="K12" i="36"/>
  <c r="S11" i="36"/>
  <c r="O11" i="36"/>
  <c r="K11" i="36"/>
  <c r="Q10" i="36"/>
  <c r="Q7" i="36" s="1"/>
  <c r="M10" i="36"/>
  <c r="I10" i="36"/>
  <c r="S9" i="36"/>
  <c r="O9" i="36"/>
  <c r="K9" i="36"/>
  <c r="S8" i="36"/>
  <c r="O8" i="36"/>
  <c r="K8" i="36"/>
  <c r="M7" i="36"/>
  <c r="S6" i="36"/>
  <c r="O6" i="36"/>
  <c r="K6" i="36"/>
  <c r="S5" i="36"/>
  <c r="O5" i="36"/>
  <c r="K5" i="36"/>
  <c r="Q4" i="36"/>
  <c r="M4" i="36"/>
  <c r="I4" i="36"/>
  <c r="S123" i="24"/>
  <c r="S118" i="24"/>
  <c r="S51" i="24"/>
  <c r="S50" i="24"/>
  <c r="S49" i="24"/>
  <c r="Q48" i="24"/>
  <c r="S47" i="24"/>
  <c r="S46" i="24"/>
  <c r="Q46" i="24"/>
  <c r="S15" i="24"/>
  <c r="S10" i="24" s="1"/>
  <c r="S14" i="24"/>
  <c r="S13" i="24"/>
  <c r="S12" i="24"/>
  <c r="S11" i="24"/>
  <c r="Q10" i="24"/>
  <c r="S9" i="24"/>
  <c r="S8" i="24"/>
  <c r="Q7" i="24"/>
  <c r="S6" i="24"/>
  <c r="S5" i="24"/>
  <c r="S4" i="24"/>
  <c r="Q4" i="24"/>
  <c r="O51" i="24"/>
  <c r="O50" i="24"/>
  <c r="O49" i="24"/>
  <c r="O48" i="24" s="1"/>
  <c r="M48" i="24"/>
  <c r="O47" i="24"/>
  <c r="O46" i="24"/>
  <c r="M46" i="24"/>
  <c r="M7" i="24"/>
  <c r="O15" i="24"/>
  <c r="O14" i="24"/>
  <c r="O13" i="24"/>
  <c r="O12" i="24"/>
  <c r="O11" i="24"/>
  <c r="M10" i="24"/>
  <c r="O9" i="24"/>
  <c r="O8" i="24"/>
  <c r="O6" i="24"/>
  <c r="O5" i="24"/>
  <c r="O4" i="24" s="1"/>
  <c r="M4" i="24"/>
  <c r="K10" i="24"/>
  <c r="K38" i="24"/>
  <c r="K36" i="24"/>
  <c r="K27" i="24"/>
  <c r="K25" i="24"/>
  <c r="K14" i="24"/>
  <c r="K12" i="24"/>
  <c r="S150" i="24"/>
  <c r="S149" i="24"/>
  <c r="Q149" i="24"/>
  <c r="S148" i="24"/>
  <c r="S147" i="24"/>
  <c r="S146" i="24"/>
  <c r="S145" i="24"/>
  <c r="S144" i="24"/>
  <c r="S142" i="24" s="1"/>
  <c r="S143" i="24"/>
  <c r="Q142" i="24"/>
  <c r="S141" i="24"/>
  <c r="S140" i="24"/>
  <c r="S139" i="24"/>
  <c r="S138" i="24"/>
  <c r="S137" i="24"/>
  <c r="S135" i="24" s="1"/>
  <c r="S136" i="24"/>
  <c r="Q135" i="24"/>
  <c r="S134" i="24"/>
  <c r="S133" i="24"/>
  <c r="S132" i="24"/>
  <c r="S131" i="24"/>
  <c r="Q131" i="24"/>
  <c r="Q130" i="24" s="1"/>
  <c r="S129" i="24"/>
  <c r="S128" i="24"/>
  <c r="S127" i="24"/>
  <c r="S126" i="24"/>
  <c r="S125" i="24"/>
  <c r="S124" i="24"/>
  <c r="Q123" i="24"/>
  <c r="S122" i="24"/>
  <c r="S119" i="24" s="1"/>
  <c r="S121" i="24"/>
  <c r="S120" i="24"/>
  <c r="Q119" i="24"/>
  <c r="Q118" i="24" s="1"/>
  <c r="S117" i="24"/>
  <c r="S116" i="24"/>
  <c r="S115" i="24"/>
  <c r="S114" i="24"/>
  <c r="S113" i="24"/>
  <c r="S112" i="24"/>
  <c r="Q112" i="24"/>
  <c r="S111" i="24"/>
  <c r="S110" i="24"/>
  <c r="S109" i="24"/>
  <c r="S108" i="24" s="1"/>
  <c r="Q109" i="24"/>
  <c r="Q108" i="24" s="1"/>
  <c r="O150" i="24"/>
  <c r="O149" i="24"/>
  <c r="M149" i="24"/>
  <c r="O148" i="24"/>
  <c r="O147" i="24"/>
  <c r="O146" i="24"/>
  <c r="O145" i="24"/>
  <c r="O144" i="24"/>
  <c r="O142" i="24" s="1"/>
  <c r="O143" i="24"/>
  <c r="M142" i="24"/>
  <c r="O141" i="24"/>
  <c r="O140" i="24"/>
  <c r="O139" i="24"/>
  <c r="O138" i="24"/>
  <c r="O137" i="24"/>
  <c r="O135" i="24" s="1"/>
  <c r="O136" i="24"/>
  <c r="M135" i="24"/>
  <c r="O134" i="24"/>
  <c r="O133" i="24"/>
  <c r="O132" i="24"/>
  <c r="O131" i="24" s="1"/>
  <c r="M131" i="24"/>
  <c r="M130" i="24" s="1"/>
  <c r="O129" i="24"/>
  <c r="O128" i="24"/>
  <c r="O127" i="24"/>
  <c r="O126" i="24"/>
  <c r="O125" i="24"/>
  <c r="O124" i="24"/>
  <c r="O123" i="24" s="1"/>
  <c r="M123" i="24"/>
  <c r="O122" i="24"/>
  <c r="O121" i="24"/>
  <c r="O119" i="24" s="1"/>
  <c r="O120" i="24"/>
  <c r="M119" i="24"/>
  <c r="M118" i="24" s="1"/>
  <c r="O117" i="24"/>
  <c r="O116" i="24"/>
  <c r="O115" i="24"/>
  <c r="O114" i="24"/>
  <c r="O113" i="24"/>
  <c r="M112" i="24"/>
  <c r="O111" i="24"/>
  <c r="O110" i="24"/>
  <c r="O109" i="24" s="1"/>
  <c r="M109" i="24"/>
  <c r="M108" i="24" s="1"/>
  <c r="K147" i="24"/>
  <c r="K146" i="24"/>
  <c r="I135" i="24"/>
  <c r="K135" i="24"/>
  <c r="K139" i="24"/>
  <c r="K138" i="24"/>
  <c r="K123" i="24"/>
  <c r="I123" i="24"/>
  <c r="K128" i="24"/>
  <c r="K127" i="24"/>
  <c r="K126" i="24"/>
  <c r="I112" i="24"/>
  <c r="K116" i="24"/>
  <c r="K115" i="24"/>
  <c r="O66" i="32" l="1"/>
  <c r="O55" i="32" s="1"/>
  <c r="E28" i="15" s="1"/>
  <c r="K3" i="32"/>
  <c r="C10" i="15" s="1"/>
  <c r="O78" i="32"/>
  <c r="K55" i="31"/>
  <c r="C27" i="15" s="1"/>
  <c r="S55" i="31"/>
  <c r="G27" i="15" s="1"/>
  <c r="S3" i="31"/>
  <c r="G9" i="15" s="1"/>
  <c r="O55" i="31"/>
  <c r="E27" i="15" s="1"/>
  <c r="K3" i="31"/>
  <c r="C9" i="15" s="1"/>
  <c r="S3" i="30"/>
  <c r="G8" i="15" s="1"/>
  <c r="K56" i="30"/>
  <c r="K55" i="30" s="1"/>
  <c r="C26" i="15" s="1"/>
  <c r="O78" i="30"/>
  <c r="O55" i="30" s="1"/>
  <c r="E26" i="15" s="1"/>
  <c r="S3" i="29"/>
  <c r="G7" i="15" s="1"/>
  <c r="K55" i="29"/>
  <c r="C25" i="15" s="1"/>
  <c r="O3" i="29"/>
  <c r="E7" i="15" s="1"/>
  <c r="O56" i="29"/>
  <c r="O55" i="29" s="1"/>
  <c r="E25" i="15" s="1"/>
  <c r="K55" i="28"/>
  <c r="C24" i="15" s="1"/>
  <c r="O78" i="28"/>
  <c r="O55" i="28" s="1"/>
  <c r="E24" i="15" s="1"/>
  <c r="O3" i="28"/>
  <c r="E6" i="15" s="1"/>
  <c r="S56" i="28"/>
  <c r="S55" i="28" s="1"/>
  <c r="G24" i="15" s="1"/>
  <c r="S3" i="28"/>
  <c r="G6" i="15" s="1"/>
  <c r="S3" i="27"/>
  <c r="G5" i="15" s="1"/>
  <c r="K55" i="27"/>
  <c r="C23" i="15" s="1"/>
  <c r="O55" i="27"/>
  <c r="E23" i="15" s="1"/>
  <c r="S55" i="27"/>
  <c r="G23" i="15" s="1"/>
  <c r="O57" i="36"/>
  <c r="S67" i="36"/>
  <c r="O79" i="36"/>
  <c r="K90" i="36"/>
  <c r="O90" i="36"/>
  <c r="Q56" i="36"/>
  <c r="K57" i="36"/>
  <c r="I7" i="36"/>
  <c r="S57" i="36"/>
  <c r="O67" i="36"/>
  <c r="M78" i="36"/>
  <c r="S55" i="32"/>
  <c r="G28" i="15" s="1"/>
  <c r="S55" i="29"/>
  <c r="G25" i="15" s="1"/>
  <c r="S55" i="24"/>
  <c r="O55" i="24"/>
  <c r="K81" i="24"/>
  <c r="K55" i="24" s="1"/>
  <c r="K67" i="36"/>
  <c r="Q66" i="36"/>
  <c r="S83" i="36"/>
  <c r="K29" i="36"/>
  <c r="K48" i="36"/>
  <c r="K83" i="36"/>
  <c r="O48" i="36"/>
  <c r="M66" i="36"/>
  <c r="S29" i="36"/>
  <c r="S4" i="36"/>
  <c r="K10" i="36"/>
  <c r="K60" i="36"/>
  <c r="K56" i="36" s="1"/>
  <c r="O71" i="36"/>
  <c r="O83" i="36"/>
  <c r="O78" i="36" s="1"/>
  <c r="S10" i="36"/>
  <c r="S7" i="36" s="1"/>
  <c r="O60" i="36"/>
  <c r="O56" i="36" s="1"/>
  <c r="S71" i="36"/>
  <c r="S66" i="36" s="1"/>
  <c r="S79" i="36"/>
  <c r="K79" i="36"/>
  <c r="K7" i="36"/>
  <c r="O66" i="36"/>
  <c r="O10" i="36"/>
  <c r="S48" i="36"/>
  <c r="I56" i="36"/>
  <c r="S60" i="36"/>
  <c r="S56" i="36" s="1"/>
  <c r="K71" i="36"/>
  <c r="K66" i="36" s="1"/>
  <c r="K4" i="36"/>
  <c r="O4" i="36"/>
  <c r="Q78" i="36"/>
  <c r="O29" i="36"/>
  <c r="S48" i="24"/>
  <c r="O10" i="24"/>
  <c r="O7" i="24" s="1"/>
  <c r="S7" i="24"/>
  <c r="S107" i="24"/>
  <c r="S130" i="24"/>
  <c r="O130" i="24"/>
  <c r="O118" i="24"/>
  <c r="O112" i="24"/>
  <c r="O108" i="24" s="1"/>
  <c r="K3" i="36" l="1"/>
  <c r="C4" i="15" s="1"/>
  <c r="S3" i="36"/>
  <c r="G4" i="15" s="1"/>
  <c r="O7" i="36"/>
  <c r="S78" i="36"/>
  <c r="S55" i="36" s="1"/>
  <c r="G22" i="15" s="1"/>
  <c r="K78" i="36"/>
  <c r="K55" i="36" s="1"/>
  <c r="C22" i="15" s="1"/>
  <c r="O55" i="36"/>
  <c r="E22" i="15" s="1"/>
  <c r="O3" i="36"/>
  <c r="E4" i="15" s="1"/>
  <c r="S3" i="24"/>
  <c r="O3" i="24"/>
  <c r="O107" i="24"/>
  <c r="D24" i="12"/>
  <c r="K110" i="24"/>
  <c r="K111" i="24"/>
  <c r="K109" i="24" s="1"/>
  <c r="K113" i="24"/>
  <c r="K114" i="24"/>
  <c r="K112" i="24" s="1"/>
  <c r="K117" i="24"/>
  <c r="K120" i="24"/>
  <c r="K121" i="24"/>
  <c r="K122" i="24"/>
  <c r="K124" i="24"/>
  <c r="K125" i="24"/>
  <c r="K129" i="24"/>
  <c r="K132" i="24"/>
  <c r="K133" i="24"/>
  <c r="K134" i="24"/>
  <c r="K131" i="24" s="1"/>
  <c r="K136" i="24"/>
  <c r="K137" i="24"/>
  <c r="K140" i="24"/>
  <c r="K141" i="24"/>
  <c r="K148" i="24"/>
  <c r="K145" i="24"/>
  <c r="K144" i="24"/>
  <c r="K143" i="24"/>
  <c r="I109" i="24"/>
  <c r="I119" i="24"/>
  <c r="I131" i="24"/>
  <c r="I130" i="24" s="1"/>
  <c r="I142" i="24"/>
  <c r="K150" i="24"/>
  <c r="K149" i="24" s="1"/>
  <c r="I149" i="24"/>
  <c r="K5" i="24"/>
  <c r="K28" i="24"/>
  <c r="K49" i="24"/>
  <c r="K47" i="24"/>
  <c r="K37" i="24"/>
  <c r="K32" i="24"/>
  <c r="K26" i="24"/>
  <c r="K13" i="24"/>
  <c r="K9" i="24"/>
  <c r="K8" i="24"/>
  <c r="I48" i="24"/>
  <c r="K46" i="24"/>
  <c r="I46" i="24"/>
  <c r="I10" i="24"/>
  <c r="I4" i="24"/>
  <c r="I108" i="24" l="1"/>
  <c r="K142" i="24"/>
  <c r="K119" i="24"/>
  <c r="K118" i="24" s="1"/>
  <c r="I118" i="24"/>
  <c r="K108" i="24"/>
  <c r="I7" i="24"/>
  <c r="K39" i="24"/>
  <c r="K35" i="24"/>
  <c r="K31" i="24"/>
  <c r="K30" i="24"/>
  <c r="K24" i="24"/>
  <c r="K23" i="24" s="1"/>
  <c r="K16" i="24" s="1"/>
  <c r="K7" i="24" s="1"/>
  <c r="K3" i="24" s="1"/>
  <c r="K15" i="24"/>
  <c r="K11" i="24"/>
  <c r="K6" i="24"/>
  <c r="K4" i="24" s="1"/>
  <c r="G21" i="15" l="1"/>
  <c r="K130" i="24"/>
  <c r="K107" i="24" s="1"/>
  <c r="C21" i="15" s="1"/>
  <c r="E21" i="15"/>
  <c r="E17" i="15"/>
  <c r="E3" i="15"/>
  <c r="G3" i="15"/>
  <c r="C17" i="15"/>
  <c r="G17" i="15"/>
  <c r="K51" i="24"/>
  <c r="K50" i="24"/>
  <c r="K48" i="24" l="1"/>
  <c r="C3" i="15" s="1"/>
  <c r="B3" i="6"/>
  <c r="D19" i="12" l="1"/>
  <c r="Y5" i="18" l="1" a="1"/>
  <c r="Y5" i="18" s="1"/>
  <c r="Y4" i="18" a="1"/>
  <c r="Y4" i="18" s="1"/>
  <c r="Z5" i="19" a="1"/>
  <c r="Z5" i="19" s="1"/>
  <c r="Z4" i="19" a="1"/>
  <c r="Z4" i="19" s="1"/>
  <c r="K4" i="20"/>
  <c r="J4" i="21"/>
  <c r="K112" i="20" l="1"/>
  <c r="AA4" i="18"/>
  <c r="AB4" i="18" s="1"/>
  <c r="AA5" i="18"/>
  <c r="AB5" i="18" s="1"/>
  <c r="AA4" i="19"/>
  <c r="AB4" i="19" s="1"/>
  <c r="AA5" i="19"/>
  <c r="AB5" i="19" s="1"/>
  <c r="J112" i="21"/>
  <c r="AB112" i="18" l="1"/>
  <c r="AB112" i="19"/>
  <c r="D12" i="12" l="1"/>
  <c r="D7" i="12" l="1"/>
  <c r="D8" i="12"/>
  <c r="D6" i="12"/>
  <c r="H36" i="14" l="1"/>
  <c r="G36" i="14"/>
  <c r="F36" i="14"/>
  <c r="E36" i="14"/>
  <c r="D36" i="14"/>
  <c r="H35" i="14"/>
  <c r="G35" i="14"/>
  <c r="F35" i="14"/>
  <c r="E35" i="14"/>
  <c r="D35" i="14"/>
  <c r="H34" i="14"/>
  <c r="G34" i="14"/>
  <c r="F34" i="14"/>
  <c r="E34" i="14"/>
  <c r="D34" i="14"/>
  <c r="H33" i="14"/>
  <c r="G33" i="14"/>
  <c r="F33" i="14"/>
  <c r="E33" i="14"/>
  <c r="D33" i="14"/>
  <c r="G22" i="14"/>
  <c r="F22" i="14"/>
  <c r="E22" i="14"/>
  <c r="D22" i="14"/>
  <c r="C22" i="14"/>
  <c r="G21" i="14"/>
  <c r="F21" i="14"/>
  <c r="E21" i="14"/>
  <c r="D21" i="14"/>
  <c r="C21" i="14"/>
  <c r="F20" i="14"/>
  <c r="E20" i="14"/>
  <c r="D20" i="14"/>
  <c r="C20" i="14"/>
  <c r="J13" i="14"/>
  <c r="J12" i="14"/>
  <c r="J11" i="14"/>
  <c r="C11" i="14"/>
  <c r="J10" i="14"/>
  <c r="C10" i="14"/>
  <c r="J9" i="14"/>
  <c r="C9" i="14"/>
  <c r="J8" i="14"/>
  <c r="J14" i="14" s="1"/>
  <c r="C8" i="14"/>
  <c r="D37" i="14" l="1"/>
  <c r="H21" i="14" s="1"/>
  <c r="H37" i="14"/>
  <c r="H39" i="14" s="1"/>
  <c r="F37" i="14"/>
  <c r="J22" i="14" s="1"/>
  <c r="E37" i="14"/>
  <c r="E39" i="14" s="1"/>
  <c r="G37" i="14"/>
  <c r="K21" i="14" s="1"/>
  <c r="D39" i="14" l="1"/>
  <c r="H22" i="14"/>
  <c r="L22" i="14"/>
  <c r="L21" i="14"/>
  <c r="J21" i="14"/>
  <c r="F39" i="14"/>
  <c r="I21" i="14"/>
  <c r="G39" i="14"/>
  <c r="I22" i="14"/>
  <c r="K22" i="14"/>
  <c r="B53" i="6" l="1"/>
  <c r="B48" i="6"/>
  <c r="B43" i="6"/>
  <c r="B38" i="6"/>
  <c r="B33" i="6"/>
  <c r="B28" i="6"/>
  <c r="B23" i="6"/>
  <c r="B18" i="6"/>
  <c r="B13" i="6"/>
  <c r="B8" i="6"/>
</calcChain>
</file>

<file path=xl/sharedStrings.xml><?xml version="1.0" encoding="utf-8"?>
<sst xmlns="http://schemas.openxmlformats.org/spreadsheetml/2006/main" count="9946" uniqueCount="3775">
  <si>
    <t>Belgium</t>
  </si>
  <si>
    <t>Germany</t>
  </si>
  <si>
    <t>Italy</t>
  </si>
  <si>
    <t>Netherlands</t>
  </si>
  <si>
    <t>Norway</t>
  </si>
  <si>
    <t>Poland</t>
  </si>
  <si>
    <t>Portugal</t>
  </si>
  <si>
    <t>Spain</t>
  </si>
  <si>
    <t>Turkey</t>
  </si>
  <si>
    <t>United Kingdom</t>
  </si>
  <si>
    <t>United States</t>
  </si>
  <si>
    <t>CLIN</t>
  </si>
  <si>
    <t>Contractor Service Support (CSS)</t>
  </si>
  <si>
    <t>Required Completion Date</t>
  </si>
  <si>
    <t>Delivery Destination</t>
  </si>
  <si>
    <t>per request</t>
  </si>
  <si>
    <t>Delivery form</t>
  </si>
  <si>
    <t>Unit of measure</t>
  </si>
  <si>
    <t>qty</t>
  </si>
  <si>
    <t>Comments (optional)</t>
  </si>
  <si>
    <t>B-1</t>
  </si>
  <si>
    <t>B-1.1</t>
  </si>
  <si>
    <t>B-1.2</t>
  </si>
  <si>
    <t>B-1.3</t>
  </si>
  <si>
    <t>B-1.4</t>
  </si>
  <si>
    <t>B-2</t>
  </si>
  <si>
    <t>B-2.1</t>
  </si>
  <si>
    <t>B-2.2</t>
  </si>
  <si>
    <t>B-2.3</t>
  </si>
  <si>
    <t>B-2.4</t>
  </si>
  <si>
    <t>B-3</t>
  </si>
  <si>
    <t>B-4</t>
  </si>
  <si>
    <t>B-5</t>
  </si>
  <si>
    <t>B-6</t>
  </si>
  <si>
    <t>B-7</t>
  </si>
  <si>
    <t>B-8</t>
  </si>
  <si>
    <t>B-9</t>
  </si>
  <si>
    <t>B-10</t>
  </si>
  <si>
    <t>B-11</t>
  </si>
  <si>
    <t>Plan 1 - Basic</t>
  </si>
  <si>
    <t>Plan 2 - Standard</t>
  </si>
  <si>
    <t>Plan 3 - Premium</t>
  </si>
  <si>
    <t>Plan 4 - Data Plan Hotspot</t>
  </si>
  <si>
    <t>service</t>
  </si>
  <si>
    <t>months</t>
  </si>
  <si>
    <t>Op1-1</t>
  </si>
  <si>
    <t>Op1-1.1</t>
  </si>
  <si>
    <t>Op1-1.2</t>
  </si>
  <si>
    <t>Op1-1.3</t>
  </si>
  <si>
    <t>Op1-1.4</t>
  </si>
  <si>
    <t>Op1-2</t>
  </si>
  <si>
    <t>Op1-2.1</t>
  </si>
  <si>
    <t>Op1-2.2</t>
  </si>
  <si>
    <t>Op1-2.3</t>
  </si>
  <si>
    <t>Op1-2.4</t>
  </si>
  <si>
    <t>Op1-3</t>
  </si>
  <si>
    <t>Op1-4</t>
  </si>
  <si>
    <t>Op1-5</t>
  </si>
  <si>
    <t>Op1-6</t>
  </si>
  <si>
    <t>Op1-7</t>
  </si>
  <si>
    <t>Op1-8</t>
  </si>
  <si>
    <t>Op1-9</t>
  </si>
  <si>
    <t>Op1-10</t>
  </si>
  <si>
    <t>Op1-11</t>
  </si>
  <si>
    <t>Op2-1</t>
  </si>
  <si>
    <t>Op2-1.1</t>
  </si>
  <si>
    <t>Op2-1.2</t>
  </si>
  <si>
    <t>Op2-1.3</t>
  </si>
  <si>
    <t>Op2-1.4</t>
  </si>
  <si>
    <t>Op2-2</t>
  </si>
  <si>
    <t>Op2-2.1</t>
  </si>
  <si>
    <t>Op2-2.2</t>
  </si>
  <si>
    <t>Op2-2.3</t>
  </si>
  <si>
    <t>Op2-2.4</t>
  </si>
  <si>
    <t>Op2-3</t>
  </si>
  <si>
    <t>Op2-4</t>
  </si>
  <si>
    <t>Op2-5</t>
  </si>
  <si>
    <t>Op2-6</t>
  </si>
  <si>
    <t>Op2-7</t>
  </si>
  <si>
    <t>Op2-8</t>
  </si>
  <si>
    <t>Op2-9</t>
  </si>
  <si>
    <t>Op2-10</t>
  </si>
  <si>
    <t>Op2-11</t>
  </si>
  <si>
    <t>Op3-1</t>
  </si>
  <si>
    <t>Op3-1.1</t>
  </si>
  <si>
    <t>Op3-1.2</t>
  </si>
  <si>
    <t>Op3-1.3</t>
  </si>
  <si>
    <t>Op3-1.4</t>
  </si>
  <si>
    <t>Op5-1</t>
  </si>
  <si>
    <t>Op5-1.1</t>
  </si>
  <si>
    <t>Op5-1.2</t>
  </si>
  <si>
    <t>Op5-1.3</t>
  </si>
  <si>
    <t>Op5-1.4</t>
  </si>
  <si>
    <t>Op4-1</t>
  </si>
  <si>
    <t>Op4-1.1</t>
  </si>
  <si>
    <t>Op4-1.2</t>
  </si>
  <si>
    <t>Op4-1.3</t>
  </si>
  <si>
    <t>Op4-1.4</t>
  </si>
  <si>
    <t>CSS Manager</t>
  </si>
  <si>
    <t>monthly fee</t>
  </si>
  <si>
    <t>PHS&amp;T</t>
  </si>
  <si>
    <t>For multiple currencies, duplicate the "Firm Fixed Price" column for each currency</t>
  </si>
  <si>
    <t xml:space="preserve">CLIN Number </t>
  </si>
  <si>
    <t>CLIN DESCRIPTION</t>
  </si>
  <si>
    <t>Firm Fixed Price</t>
  </si>
  <si>
    <t>Grand Total Firm fixed Price - Base Contract</t>
  </si>
  <si>
    <t>Grand Total Firm fixed Price - Base Contract + Evaluated Options</t>
  </si>
  <si>
    <t>Total Firm Fixed Price Base Contract</t>
  </si>
  <si>
    <t>Total Firm Fixed Price Evaluated Options</t>
  </si>
  <si>
    <t>Option 1</t>
  </si>
  <si>
    <t>Option 2</t>
  </si>
  <si>
    <t>Option 3</t>
  </si>
  <si>
    <t>Option 4</t>
  </si>
  <si>
    <t>Option 5</t>
  </si>
  <si>
    <t>after PO issuance</t>
  </si>
  <si>
    <t>IAW PO</t>
  </si>
  <si>
    <t>Reporting activities and meetings</t>
  </si>
  <si>
    <t>Bidders Complete ALL Yellow Cells only</t>
  </si>
  <si>
    <t>The NATO Basket to be used to create the TCO comparison are the cells highlighted in green</t>
  </si>
  <si>
    <t>Users Breakdown</t>
  </si>
  <si>
    <t xml:space="preserve">Boundles </t>
  </si>
  <si>
    <t>Profile 1 - Basic</t>
  </si>
  <si>
    <t>International Destination Monthly</t>
  </si>
  <si>
    <t>Profile 2 - Standard</t>
  </si>
  <si>
    <t>NATO Destination Monthly</t>
  </si>
  <si>
    <t>Profile 3 - Premium</t>
  </si>
  <si>
    <t>Rest of The World Monthly</t>
  </si>
  <si>
    <t xml:space="preserve">Profile 4 - HotSpot </t>
  </si>
  <si>
    <t>International Destination Temporary</t>
  </si>
  <si>
    <t>TOTAL</t>
  </si>
  <si>
    <t>NATO Destination Temporary Pass</t>
  </si>
  <si>
    <t>Rest of the World Temporary Pass</t>
  </si>
  <si>
    <t>Usage Breakdown Real Traffic 12 months</t>
  </si>
  <si>
    <t xml:space="preserve">DOMESTIC </t>
  </si>
  <si>
    <t>INTERNATIONAL</t>
  </si>
  <si>
    <t>Call Minutes Land Line</t>
  </si>
  <si>
    <t>Call Minutes same operator</t>
  </si>
  <si>
    <t>Call Minutes other operators</t>
  </si>
  <si>
    <t>SMS/MMS</t>
  </si>
  <si>
    <t>Data (KB)</t>
  </si>
  <si>
    <t>Int Call Minutes</t>
  </si>
  <si>
    <t>International SMS</t>
  </si>
  <si>
    <t>Roaming (IN/OUT)</t>
  </si>
  <si>
    <t>Roaming Data KB (*)</t>
  </si>
  <si>
    <t>Roaming SMS</t>
  </si>
  <si>
    <t>n/a</t>
  </si>
  <si>
    <t>10 GB</t>
  </si>
  <si>
    <t xml:space="preserve"> </t>
  </si>
  <si>
    <t>For the avoidance of doubt, an individual user exceeding their bundle must not result in addtional charges to NCIA.</t>
  </si>
  <si>
    <t>(*)80% roaming in EU zone</t>
  </si>
  <si>
    <t>REAL  VOLUME  GENERATED 1 YEAR</t>
  </si>
  <si>
    <t>Bidders must be compliant to EU Roaming regulations and any other applicable laws</t>
  </si>
  <si>
    <t>Bidders can allocate other countries to different groups as they see fit.</t>
  </si>
  <si>
    <t xml:space="preserve">INTERNATIONAL </t>
  </si>
  <si>
    <t>All Figures per User Per Month</t>
  </si>
  <si>
    <t>International Calls (Mins)</t>
  </si>
  <si>
    <t>International SMS (Volume)</t>
  </si>
  <si>
    <t>Roaming Calls (Mins)</t>
  </si>
  <si>
    <t>Roaming Data (KB)</t>
  </si>
  <si>
    <t>Roaming SMS (Volume)</t>
  </si>
  <si>
    <t>International</t>
  </si>
  <si>
    <t>TOTAL VOLUME YEAR</t>
  </si>
  <si>
    <t>EU Zone</t>
  </si>
  <si>
    <t>RoW 1</t>
  </si>
  <si>
    <t>RoW 2</t>
  </si>
  <si>
    <t>TOTAL (All Users/Annum)</t>
  </si>
  <si>
    <t>Country</t>
  </si>
  <si>
    <t>Group</t>
  </si>
  <si>
    <t>Afghanistan</t>
  </si>
  <si>
    <t>Alaska</t>
  </si>
  <si>
    <t>Albania</t>
  </si>
  <si>
    <t>Albania Mobile</t>
  </si>
  <si>
    <t>Australia - (Cocos-Christmas)</t>
  </si>
  <si>
    <t>Austria</t>
  </si>
  <si>
    <t>Austria GSM</t>
  </si>
  <si>
    <t xml:space="preserve">Azerbajan </t>
  </si>
  <si>
    <t>Bosnia</t>
  </si>
  <si>
    <t>Bulgaria</t>
  </si>
  <si>
    <t>Bulgaria GSM</t>
  </si>
  <si>
    <t>Bulgaria-Mobile</t>
  </si>
  <si>
    <t>Canada</t>
  </si>
  <si>
    <t>Canary islands</t>
  </si>
  <si>
    <t>Croatia</t>
  </si>
  <si>
    <t>Croatia-Mobile</t>
  </si>
  <si>
    <t>Cyprus GSM</t>
  </si>
  <si>
    <t>Czech rep.</t>
  </si>
  <si>
    <t>Czech rep. GSM</t>
  </si>
  <si>
    <t>Denmark</t>
  </si>
  <si>
    <t>Denmark GSM</t>
  </si>
  <si>
    <t>Estonia</t>
  </si>
  <si>
    <t>Estonia GSM</t>
  </si>
  <si>
    <t>Finland</t>
  </si>
  <si>
    <t>Finland GSM</t>
  </si>
  <si>
    <t>France</t>
  </si>
  <si>
    <t>France GSM</t>
  </si>
  <si>
    <t>Georgia</t>
  </si>
  <si>
    <t>Germany GSM</t>
  </si>
  <si>
    <t>Greece</t>
  </si>
  <si>
    <t>Greece-Mobile</t>
  </si>
  <si>
    <t>Greece-Mobile-TIM</t>
  </si>
  <si>
    <t>Hungary</t>
  </si>
  <si>
    <t>Hungary GSM</t>
  </si>
  <si>
    <t>Iceland</t>
  </si>
  <si>
    <t>Iceland-Mobile</t>
  </si>
  <si>
    <t>Iraq</t>
  </si>
  <si>
    <t>Ireland</t>
  </si>
  <si>
    <t>Ireland GSM</t>
  </si>
  <si>
    <t>Israel</t>
  </si>
  <si>
    <t>Israel GSM</t>
  </si>
  <si>
    <t>Italy GSM</t>
  </si>
  <si>
    <t>Japan</t>
  </si>
  <si>
    <t>Jordan</t>
  </si>
  <si>
    <t>Kosovo</t>
  </si>
  <si>
    <t>Latvia</t>
  </si>
  <si>
    <t>Latvia GSM</t>
  </si>
  <si>
    <t>Lithuania</t>
  </si>
  <si>
    <t>Lithuania GSM</t>
  </si>
  <si>
    <t>Luxembourg</t>
  </si>
  <si>
    <t>Luxembourg GSM</t>
  </si>
  <si>
    <t>Malta</t>
  </si>
  <si>
    <t>Mexico</t>
  </si>
  <si>
    <t>Montenegro</t>
  </si>
  <si>
    <t>Montenegro-Mobile</t>
  </si>
  <si>
    <t>Morocco</t>
  </si>
  <si>
    <t>Netherlands GSM</t>
  </si>
  <si>
    <t>Norway GSM</t>
  </si>
  <si>
    <t>Norway Premium Range</t>
  </si>
  <si>
    <t>Pakistan</t>
  </si>
  <si>
    <t>Poland GSM</t>
  </si>
  <si>
    <t>Portugal GSM</t>
  </si>
  <si>
    <t>Qatar</t>
  </si>
  <si>
    <t>Romania</t>
  </si>
  <si>
    <t>Romania GSM</t>
  </si>
  <si>
    <t>Romania-Mobile-Connex</t>
  </si>
  <si>
    <t>Romania-Mobile-Orange</t>
  </si>
  <si>
    <t>Serbia</t>
  </si>
  <si>
    <t>Serbia-Mobile</t>
  </si>
  <si>
    <t>Slovakia</t>
  </si>
  <si>
    <t>Slovakia GSM</t>
  </si>
  <si>
    <t>Slovenia GSM</t>
  </si>
  <si>
    <t>Spain GSM</t>
  </si>
  <si>
    <t>Sweden</t>
  </si>
  <si>
    <t>Sweden GSM</t>
  </si>
  <si>
    <t>Switzerland</t>
  </si>
  <si>
    <t>Switzerland GSM</t>
  </si>
  <si>
    <t>Thailand</t>
  </si>
  <si>
    <t>Tonga</t>
  </si>
  <si>
    <t>Turkey-Mobile-Others</t>
  </si>
  <si>
    <t>Turkey-Mobile-Telsim</t>
  </si>
  <si>
    <t>Turkey-Mobile-Turkcell</t>
  </si>
  <si>
    <t>UK</t>
  </si>
  <si>
    <t>UK GSM</t>
  </si>
  <si>
    <t>UK special numbers</t>
  </si>
  <si>
    <t>Ukraine</t>
  </si>
  <si>
    <t>United Arab @Emirates</t>
  </si>
  <si>
    <t>USA</t>
  </si>
  <si>
    <t>All other calls, for example Directory Enquiries, Premium rate etc must be no greater than the published rate of this call.</t>
  </si>
  <si>
    <r>
      <t xml:space="preserve">In the event the </t>
    </r>
    <r>
      <rPr>
        <u/>
        <sz val="9"/>
        <color theme="1"/>
        <rFont val="Calibri"/>
        <family val="2"/>
      </rPr>
      <t>average</t>
    </r>
    <r>
      <rPr>
        <sz val="9"/>
        <color theme="1"/>
        <rFont val="Calibri"/>
        <family val="2"/>
        <scheme val="minor"/>
      </rPr>
      <t xml:space="preserve"> user exceeds an element of the bundle on a 3 month rolling average basis, a Fair Usage Review can be undertaken to adjust future pricing.  The Fair Usage review must never result in retrospective charges to NCIA.</t>
    </r>
  </si>
  <si>
    <t>6.1, 7.2, 7.3, 7.4, 7.5</t>
  </si>
  <si>
    <t>Option 1: Year 1 option (12 months) - Evaluated</t>
  </si>
  <si>
    <t>Option 2: Year 2 option (12 months) - Evaluated</t>
  </si>
  <si>
    <t>Option 3 - Additional subscriptions for Belgium (NATO HQ) during Base Contract (36 months) - Evaluated</t>
  </si>
  <si>
    <t>Total FFP Option 3</t>
  </si>
  <si>
    <t>Total FFP Option 4</t>
  </si>
  <si>
    <t>Total FFP Option 5</t>
  </si>
  <si>
    <t>SOW Ref.</t>
  </si>
  <si>
    <t>Total FFP Base Contract</t>
  </si>
  <si>
    <t>Total FFP Option 1</t>
  </si>
  <si>
    <t>Total FFP Option 2</t>
  </si>
  <si>
    <t>Currency (select from drop-down list)</t>
  </si>
  <si>
    <t>Base Contract</t>
  </si>
  <si>
    <t>ALL</t>
  </si>
  <si>
    <t>Lek</t>
  </si>
  <si>
    <t>BGN</t>
  </si>
  <si>
    <t>Lev</t>
  </si>
  <si>
    <t>CAD</t>
  </si>
  <si>
    <t>Dollar</t>
  </si>
  <si>
    <t>HRK</t>
  </si>
  <si>
    <t>Kuna</t>
  </si>
  <si>
    <t>Czech Republic</t>
  </si>
  <si>
    <t>CZK</t>
  </si>
  <si>
    <t>Koruna</t>
  </si>
  <si>
    <t>DKK</t>
  </si>
  <si>
    <t>Krone</t>
  </si>
  <si>
    <t>HUF</t>
  </si>
  <si>
    <t>Forint</t>
  </si>
  <si>
    <t>ISK</t>
  </si>
  <si>
    <t>NOK</t>
  </si>
  <si>
    <t>PLN</t>
  </si>
  <si>
    <t>Zloty</t>
  </si>
  <si>
    <t>RON</t>
  </si>
  <si>
    <t>Lei</t>
  </si>
  <si>
    <t>TRY</t>
  </si>
  <si>
    <t>Lira</t>
  </si>
  <si>
    <t>GBP</t>
  </si>
  <si>
    <t>Pound</t>
  </si>
  <si>
    <t>USD</t>
  </si>
  <si>
    <t>MKD</t>
  </si>
  <si>
    <t>Denar</t>
  </si>
  <si>
    <t>North Macedonia</t>
  </si>
  <si>
    <t>EUR</t>
  </si>
  <si>
    <t>Euro</t>
  </si>
  <si>
    <t>Option 4 - Additional subscriptions for Belgium (NATO HQ) during Year 1 option (12 months) - Evaluated</t>
  </si>
  <si>
    <t>Option 5 - Additional subscriptions for Belgium (NATO HQ) during Year 2 option (12 months) - Evaluated</t>
  </si>
  <si>
    <t>Global Mobile Telephony (36 months)</t>
  </si>
  <si>
    <t>Base Contract (36 months) - Global Mobile Telephony</t>
  </si>
  <si>
    <t>Year 1 option (12 months) - Evaluated</t>
  </si>
  <si>
    <t>Year 2 option (12 months) - Evaluated</t>
  </si>
  <si>
    <t>Additional subscriptions for Belgium (NATO HQ) during Base Contract (36 months) - Evaluated</t>
  </si>
  <si>
    <t>Additional subscriptions for Belgium (NATO HQ) during Year 1 option (12 months) - Evaluated</t>
  </si>
  <si>
    <t>Additional subscriptions for Belgium (NATO HQ) during Year 2 option (12 months) - Evaluated</t>
  </si>
  <si>
    <t>CLIN Description</t>
  </si>
  <si>
    <t xml:space="preserve">Declare Currency (Select from drop-down list) =&gt; </t>
  </si>
  <si>
    <t>Bidding Sheets Instructions</t>
  </si>
  <si>
    <t>INTRODUCTION &amp; IMPORTANT NOTES</t>
  </si>
  <si>
    <t>DETAILED TABs</t>
  </si>
  <si>
    <t>DESCRIPTION</t>
  </si>
  <si>
    <t>MATERIAL 
LABOUR
TRAVEL
ODCs</t>
  </si>
  <si>
    <t>The detailed tables are to be completed by the bidder with all columns populated, and shall be expanded to include as many rows as necessary to provide the detail requested. Any unnecessary rows should be deleted (no blank entries).  The bidder is required to identify for each item the CLIN it is associated with from the drop down menu. Each column should then be populated using the column- specific instructions in the first row. Bidder may not delete columns within tables, or omit information from columns, but may add columns if necessary, although it's not anticipated this will be needed. 
Note CLINs with no costs associated with that item should also be selected within the table, and noted that there is no cost within that table for the CLIN. For example, if there is no labour associated with CLIN X.1, Select CLIN X.1 in the first column and then in the second column note "No Labour is associated with this CLIN". This will help to ensure that all the proper detail has been accounted for and properly allocated.  
Important Note: The Total sum of the "fully burdened" cost column should equal the grand total cost for each category (Labour, Material, etc.) to include profit as well as all indirect rates (G&amp;A/Overhead/Material handling/etc.) associated with that category. These indirect rates must be included in the total firm fixed price on the appropriate detailed tab but are no longer required to be shown as separate calculations at the bidding stage. However, the bidder is required to include  the associated indirect costs in the totals of the detailed tab in the base unit costs. Alternatively, the bidder may choose to show these as separate calculations by expanding the table columns to show the additional costs due to these indirect rates (similar to the way profit is calculated). Note again although the detailed indirect rate calculations are not required at the bidding stage, this information will be requested from the winning bidder during pre-contract award discussions.</t>
  </si>
  <si>
    <t>Rates</t>
  </si>
  <si>
    <t>As discussed previously in these instructions, the detailed indirect rate calculations are not required to be included in the bidding sheets, although the bidders may chose to do so. However, ALL bidders are required to state the G&amp;A/OH/Material handling and any other indirect rates that they have applied to the bid.</t>
  </si>
  <si>
    <t>Enter the name of the Rate here (G&amp;A, Overhead, etc.)</t>
  </si>
  <si>
    <t>Enter a rate description for non-standard rate categories</t>
  </si>
  <si>
    <t>Enter the rate percentage</t>
  </si>
  <si>
    <t xml:space="preserve">EXAMPLE ONLY: </t>
  </si>
  <si>
    <t>Rate Name</t>
  </si>
  <si>
    <t>Rate description*</t>
  </si>
  <si>
    <t>Percentage</t>
  </si>
  <si>
    <t>Name of Rate</t>
  </si>
  <si>
    <t>Rate description</t>
  </si>
  <si>
    <t>[Insert Rate Name]</t>
  </si>
  <si>
    <t>Fringe</t>
  </si>
  <si>
    <t>Overhead</t>
  </si>
  <si>
    <t>G&amp;A</t>
  </si>
  <si>
    <t>ABC rate (company specific)</t>
  </si>
  <si>
    <t>In the case of non-standard rates include a description</t>
  </si>
  <si>
    <t>x%</t>
  </si>
  <si>
    <t>*Note: rate description only needed if this is a rate not included in the list below:</t>
  </si>
  <si>
    <t>General &amp; Administrative</t>
  </si>
  <si>
    <t>Material Handling</t>
  </si>
  <si>
    <t>Profit- Labour</t>
  </si>
  <si>
    <t>Profit- Material</t>
  </si>
  <si>
    <t>Enter the name of the ODC item.</t>
  </si>
  <si>
    <t>Enter a description of the ODC item.</t>
  </si>
  <si>
    <t>Enter year of expected ODC cost.</t>
  </si>
  <si>
    <t>Enter the currency</t>
  </si>
  <si>
    <t>Enter the unit type</t>
  </si>
  <si>
    <t>Enter the number of units.</t>
  </si>
  <si>
    <t>Enter the unit cost.</t>
  </si>
  <si>
    <t>Total ODC cost calculation.</t>
  </si>
  <si>
    <t>Item Name</t>
  </si>
  <si>
    <t>Item Description</t>
  </si>
  <si>
    <t>Year</t>
  </si>
  <si>
    <t>Currency</t>
  </si>
  <si>
    <t>Unit Type
(MD's, lot, etc.)</t>
  </si>
  <si>
    <t>Quantity</t>
  </si>
  <si>
    <t xml:space="preserve">Unit cost </t>
  </si>
  <si>
    <t>Total Cost</t>
  </si>
  <si>
    <t>Exmpl. CLIN 1.1.1</t>
  </si>
  <si>
    <t>Shipping</t>
  </si>
  <si>
    <t>Shipping USA to BRU</t>
  </si>
  <si>
    <t>Lot</t>
  </si>
  <si>
    <t>3,000.00</t>
  </si>
  <si>
    <t>6,000.00</t>
  </si>
  <si>
    <t>IMPORTANT: DELETE THIS EXAMPLE ROW (Row 3) BEFORE SUBMITTING BID</t>
  </si>
  <si>
    <t>Insert Other Direct Cost item</t>
  </si>
  <si>
    <t>Total</t>
  </si>
  <si>
    <t xml:space="preserve">Bidder is to identify the origin and the destination of each travel. </t>
  </si>
  <si>
    <t>Enter year of expected Travel cost.</t>
  </si>
  <si>
    <t>Each line is to be completed by the bidder with the applicable currency. Bidders may choose to enter multiple currencies in one sheet or duplicate the sheet for multiple currencies.</t>
  </si>
  <si>
    <t>Enter the number of trips.</t>
  </si>
  <si>
    <t>Enter the number of people for each trip.</t>
  </si>
  <si>
    <t>Enter the number of days per trip.</t>
  </si>
  <si>
    <t>Enter the cost per roundtrip transportation (Flight, train, etc.).</t>
  </si>
  <si>
    <t>Enter the per diem rate.</t>
  </si>
  <si>
    <t>Calculated the Total Travel Cost.</t>
  </si>
  <si>
    <t>Origin/Destination</t>
  </si>
  <si>
    <t>Nr of
trips</t>
  </si>
  <si>
    <t>Nr of
people</t>
  </si>
  <si>
    <t>Nr of Days
per trip</t>
  </si>
  <si>
    <t>Cost per roundtrip</t>
  </si>
  <si>
    <t>Per Diem</t>
  </si>
  <si>
    <t>Rome/The Hague</t>
  </si>
  <si>
    <t>16,200.00</t>
  </si>
  <si>
    <t xml:space="preserve">Insert Origin/destination </t>
  </si>
  <si>
    <t xml:space="preserve">Bidder is to identify specific material that is to be procured as a part of the proposed solution. This includes specific hardware items, software licenses, etc. </t>
  </si>
  <si>
    <t xml:space="preserve">Bidder is to provide a description of each item;
this can be a model number, hardware configuration description, etc. </t>
  </si>
  <si>
    <t>Each line is to be completed by the bidder with the applicable currency. Contractors may choose to enter multiple currencies in one sheet or duplicate the sheet for multiple currencies.</t>
  </si>
  <si>
    <t>Nr of Units to be purchased
Year 1</t>
  </si>
  <si>
    <t>Nr of Units to be purchased
Year 2</t>
  </si>
  <si>
    <t>Nr of Units to be purchased
Year 3</t>
  </si>
  <si>
    <t>Nr of Units to be purchased
Year 4</t>
  </si>
  <si>
    <t>Nr of Units to be purchased
Year 5</t>
  </si>
  <si>
    <t>Nr of Units to be purchased
Year 6</t>
  </si>
  <si>
    <t>Nr of Units to be purchased
Year 7</t>
  </si>
  <si>
    <t>Nr of Units to be purchased
Year 8</t>
  </si>
  <si>
    <t>Nr of Units to be purchased
Year 9</t>
  </si>
  <si>
    <t>Nr of Units to be purchased
Year 10</t>
  </si>
  <si>
    <t>Unit Cost
Year 1</t>
  </si>
  <si>
    <t>Unit Cost
Year 2</t>
  </si>
  <si>
    <t>Unit Cost
Year 3</t>
  </si>
  <si>
    <t>Unit Cost
Year 4</t>
  </si>
  <si>
    <t>Unit Cost
Year 5</t>
  </si>
  <si>
    <t>Unit Cost
Year 6</t>
  </si>
  <si>
    <t>Unit Cost
Year 7</t>
  </si>
  <si>
    <t>Unit Cost
Year 8</t>
  </si>
  <si>
    <t>Unit Cost
Year 9</t>
  </si>
  <si>
    <t>Unit Cost
Year 10</t>
  </si>
  <si>
    <t xml:space="preserve">This colum should only be expressed as a formula, which is the total of the previous columns: "quantity*costs"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</si>
  <si>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</si>
  <si>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item, which means the cost of all units including all profit and indirect rates associated  with material (G/A, overhead, etc.).</t>
  </si>
  <si>
    <t>A) If the line of effort is performed by the bidder indicate "No" in each line that is not subcontracted;
B) If the line of effort is subcontracted out to another company indicate the company name in each line associated with their effort.</t>
  </si>
  <si>
    <t>Enter profit percentage for material in yellow cell below:</t>
  </si>
  <si>
    <t xml:space="preserve">Equipment Name </t>
  </si>
  <si>
    <t xml:space="preserve">Currency </t>
  </si>
  <si>
    <t>Quantity
2019</t>
  </si>
  <si>
    <t>Quantity
2020</t>
  </si>
  <si>
    <t>Quantity
2021</t>
  </si>
  <si>
    <t>Quantity
2022</t>
  </si>
  <si>
    <t>Quantity
2023</t>
  </si>
  <si>
    <t>Quantity
2024</t>
  </si>
  <si>
    <t>Quantity
2025</t>
  </si>
  <si>
    <t>Quantity
2026</t>
  </si>
  <si>
    <t>Quantity
2027</t>
  </si>
  <si>
    <t>Quantity
2028</t>
  </si>
  <si>
    <t>Unit cost
2019</t>
  </si>
  <si>
    <t>Unit cost
2020</t>
  </si>
  <si>
    <t>Unit cost
2021</t>
  </si>
  <si>
    <t>Unit cost
2022</t>
  </si>
  <si>
    <t>Unit cost
2023</t>
  </si>
  <si>
    <t>Unit cost
2024</t>
  </si>
  <si>
    <t>Unit cost
2025</t>
  </si>
  <si>
    <t>Unit cost
2026</t>
  </si>
  <si>
    <t>Unit cost
2027</t>
  </si>
  <si>
    <t>Unit cost
2028</t>
  </si>
  <si>
    <t>Extended cost</t>
  </si>
  <si>
    <t>Profit</t>
  </si>
  <si>
    <t>Fully burdened cost</t>
  </si>
  <si>
    <t>Subcontracted/ Name of Subcontractor</t>
  </si>
  <si>
    <t>Profit =&gt;</t>
  </si>
  <si>
    <t>EXAMPLE: BrandX Server: TS1593</t>
  </si>
  <si>
    <t>Example: HT800003 (model number)</t>
  </si>
  <si>
    <t>20</t>
  </si>
  <si>
    <t>5</t>
  </si>
  <si>
    <t>10</t>
  </si>
  <si>
    <t>15</t>
  </si>
  <si>
    <t>150.00</t>
  </si>
  <si>
    <t>155.00</t>
  </si>
  <si>
    <t>160.00</t>
  </si>
  <si>
    <t>165.00</t>
  </si>
  <si>
    <t>170.00</t>
  </si>
  <si>
    <t>175.00</t>
  </si>
  <si>
    <t>180.00</t>
  </si>
  <si>
    <t>185.00</t>
  </si>
  <si>
    <t>190.00</t>
  </si>
  <si>
    <t>195.00</t>
  </si>
  <si>
    <t>21,300.00</t>
  </si>
  <si>
    <t>2,130.00</t>
  </si>
  <si>
    <t>24,430.00</t>
  </si>
  <si>
    <t>No</t>
  </si>
  <si>
    <t>Insert Purchased Equipment name</t>
  </si>
  <si>
    <t>Insert Item Description/Model number</t>
  </si>
  <si>
    <t>Bidder is to identify specific labour categories including function. This may also include level as appropriate.
For example:
Senior Systems Engineer,
Technician,
Junior program analyst, etc.</t>
  </si>
  <si>
    <t xml:space="preserve">Nr of MD's
Year 1 </t>
  </si>
  <si>
    <t>Nr of MD's
Year 2</t>
  </si>
  <si>
    <t>Nr of MD's
Year 3</t>
  </si>
  <si>
    <t>Nr of MD's
Year 4</t>
  </si>
  <si>
    <t>Nr of MD's
Year 5</t>
  </si>
  <si>
    <t>Nr of MD's
Year 6</t>
  </si>
  <si>
    <t>Nr of MD's
Year 7</t>
  </si>
  <si>
    <t>Nr of MD's
Year 8</t>
  </si>
  <si>
    <t>Nr of MD's
Year 9</t>
  </si>
  <si>
    <t>Nr of MD's
Year 10</t>
  </si>
  <si>
    <t>Unit Cost
per MD
Year 1</t>
  </si>
  <si>
    <t>Unit Cost
per MD
Year 2</t>
  </si>
  <si>
    <t>Unit Cost
per MD
Year 3</t>
  </si>
  <si>
    <t>Unit Cost
per MD
Year 4</t>
  </si>
  <si>
    <t>Unit Cost
per MD
Year 5</t>
  </si>
  <si>
    <t>Unit Cost
per MD
Year 6</t>
  </si>
  <si>
    <t>Unit Cost
per MD
Year 7</t>
  </si>
  <si>
    <t>Unit Cost
per MD
Year 8</t>
  </si>
  <si>
    <t>Unit Cost
per MD
Year 9</t>
  </si>
  <si>
    <t>Unit Cost
per MD
Year 10</t>
  </si>
  <si>
    <t xml:space="preserve">This colum should only be expressed as a formula, which is the total of the previous columns: "quantity*cost" for all years. </t>
  </si>
  <si>
    <r>
      <t xml:space="preserve">This is a calculation of the profit for each line item (if applicable), Note the formula given in this column is an example only and the bidder should enter the appropriate formula.
</t>
    </r>
    <r>
      <rPr>
        <b/>
        <sz val="9"/>
        <color theme="1"/>
        <rFont val="Calibri"/>
        <family val="2"/>
        <scheme val="minor"/>
      </rPr>
      <t xml:space="preserve">If the contractor did not apply profit, any or all of these cells can be 0. </t>
    </r>
  </si>
  <si>
    <t>This is a calculation of the "fully burdened" cost for each labour category, which means the cost of all units including all profit and indirect rates associated  with material (G/A, overhead, etc.).</t>
  </si>
  <si>
    <t>Enter profit percentage for labour in yellow cell below:</t>
  </si>
  <si>
    <t>Labour Category</t>
  </si>
  <si>
    <t>Man-Days
2019</t>
  </si>
  <si>
    <t>Man-Days
2020</t>
  </si>
  <si>
    <t>Man-Days
2021</t>
  </si>
  <si>
    <t>Man-Days
2022</t>
  </si>
  <si>
    <t>Man-Days
2023</t>
  </si>
  <si>
    <t>Man-Days
2024</t>
  </si>
  <si>
    <t>Man-Days
2025</t>
  </si>
  <si>
    <t>Man-Days
2026</t>
  </si>
  <si>
    <t>Man-Days
2027</t>
  </si>
  <si>
    <t>Man-Days
2028</t>
  </si>
  <si>
    <t>Labour rate
2019</t>
  </si>
  <si>
    <t>Labour rate
2020</t>
  </si>
  <si>
    <t>Labour rate
2021</t>
  </si>
  <si>
    <t>Labour rate
2022</t>
  </si>
  <si>
    <t>Labour rate
2023</t>
  </si>
  <si>
    <t>Labour rate
2024</t>
  </si>
  <si>
    <t>Labour rate
2025</t>
  </si>
  <si>
    <t>Labour rate
2026</t>
  </si>
  <si>
    <t>Labour rate
2027</t>
  </si>
  <si>
    <t>Labour rate
2028</t>
  </si>
  <si>
    <t>Expat Allowance (ONLY if applicable)</t>
  </si>
  <si>
    <t xml:space="preserve">Profit </t>
  </si>
  <si>
    <t>Systems Engineer</t>
  </si>
  <si>
    <t>25</t>
  </si>
  <si>
    <t>30</t>
  </si>
  <si>
    <t>50.00</t>
  </si>
  <si>
    <t>51.00</t>
  </si>
  <si>
    <t>52.00</t>
  </si>
  <si>
    <t>53.00</t>
  </si>
  <si>
    <t>54.00</t>
  </si>
  <si>
    <t>55.00</t>
  </si>
  <si>
    <t>56.00</t>
  </si>
  <si>
    <t>57.00</t>
  </si>
  <si>
    <t>58.00</t>
  </si>
  <si>
    <t>59.00</t>
  </si>
  <si>
    <t>9,600.00</t>
  </si>
  <si>
    <t>960.00</t>
  </si>
  <si>
    <t>10,560.00</t>
  </si>
  <si>
    <t>Insert Labour category name here</t>
  </si>
  <si>
    <r>
      <t xml:space="preserve">
</t>
    </r>
    <r>
      <rPr>
        <b/>
        <sz val="11"/>
        <color rgb="FFFF0000"/>
        <rFont val="Arial"/>
        <family val="2"/>
      </rPr>
      <t>Bidders should note that NCIA has recently updated its bidding sheet template and are encouraged to read the instructions in full for this new version before completing the bidding sheets.</t>
    </r>
    <r>
      <rPr>
        <sz val="10"/>
        <rFont val="Arial"/>
        <family val="2"/>
      </rPr>
      <t xml:space="preserve">
All bidders are required to submit pricing details to demonstrate the Purchaser's Pricing Principles are being applied as part of their bids. All data submitted in these sheets shall be complete, verifiable and factual and include the required details. Any exclusions may render the bid as non compliant thus removing the bidder from the bidding process.
Bidders are </t>
    </r>
    <r>
      <rPr>
        <b/>
        <sz val="10"/>
        <rFont val="Arial"/>
        <family val="2"/>
      </rPr>
      <t>REQUIRED</t>
    </r>
    <r>
      <rPr>
        <sz val="10"/>
        <rFont val="Arial"/>
        <family val="2"/>
      </rPr>
      <t xml:space="preserve"> to complete </t>
    </r>
    <r>
      <rPr>
        <b/>
        <sz val="10"/>
        <rFont val="Arial"/>
        <family val="2"/>
      </rPr>
      <t xml:space="preserve">all cells that are colour coded YELLOW in all tabs. </t>
    </r>
    <r>
      <rPr>
        <sz val="10"/>
        <rFont val="Arial"/>
        <family val="2"/>
      </rPr>
      <t xml:space="preserve">Note </t>
    </r>
    <r>
      <rPr>
        <b/>
        <sz val="10"/>
        <rFont val="Arial"/>
        <family val="2"/>
      </rPr>
      <t>Profit</t>
    </r>
    <r>
      <rPr>
        <sz val="10"/>
        <rFont val="Arial"/>
        <family val="2"/>
      </rPr>
      <t xml:space="preserve"> in tabs "Labour" and "Material" is also </t>
    </r>
    <r>
      <rPr>
        <b/>
        <sz val="10"/>
        <rFont val="Arial"/>
        <family val="2"/>
      </rPr>
      <t>colour coded YELLOW</t>
    </r>
    <r>
      <rPr>
        <sz val="10"/>
        <rFont val="Arial"/>
        <family val="2"/>
      </rPr>
      <t xml:space="preserve">. The instructions for the detailed tabs can be found below, as well as in the green boxes within each detailed tab. G&amp;A, Overhead, material handling and other indirect rates do not need to be separately calculated in the detail sheets but must be included in the totals for each category (Labour/Material/Travel/ODC) as appropriate. A list of the </t>
    </r>
    <r>
      <rPr>
        <b/>
        <sz val="10"/>
        <rFont val="Arial"/>
        <family val="2"/>
      </rPr>
      <t>direct and indirect rates applied in the bid must also be provided in the "Rates" tab</t>
    </r>
    <r>
      <rPr>
        <sz val="10"/>
        <rFont val="Arial"/>
        <family val="2"/>
      </rPr>
      <t xml:space="preserve">, although they do not need to be linked to any and the detailed calculations. The list of these rates will be requested in pre-contract award from the winning bidder.
</t>
    </r>
    <r>
      <rPr>
        <b/>
        <sz val="10"/>
        <rFont val="Arial"/>
        <family val="2"/>
      </rPr>
      <t>Note: any information found in GREEN throughout the entire document is provided as an instruction and/or example only.</t>
    </r>
    <r>
      <rPr>
        <sz val="10"/>
        <rFont val="Arial"/>
        <family val="2"/>
      </rPr>
      <t xml:space="preserve">
Any formulas provided in these bidding sheets are intended only to assist the bidder. Any changes in formula can be made at the bidder's discretions, as long as the detailed costs are clear, traceable and accurate as required. Ultimately the bidder is responsible for </t>
    </r>
    <r>
      <rPr>
        <b/>
        <sz val="10"/>
        <rFont val="Arial"/>
        <family val="2"/>
      </rPr>
      <t>ALL</t>
    </r>
    <r>
      <rPr>
        <sz val="10"/>
        <rFont val="Arial"/>
        <family val="2"/>
      </rPr>
      <t xml:space="preserve"> values, formulas and calculations within the bidding sheets that are submitted to the Agency.
</t>
    </r>
  </si>
  <si>
    <t>Option 6</t>
  </si>
  <si>
    <t>Total Firm Fixed Price Non-Evaluated Options</t>
  </si>
  <si>
    <t>Op6-1</t>
  </si>
  <si>
    <t>Op6-2</t>
  </si>
  <si>
    <t>Op6-3</t>
  </si>
  <si>
    <t>Op6-4</t>
  </si>
  <si>
    <t>Op6-5</t>
  </si>
  <si>
    <t>Op6-6</t>
  </si>
  <si>
    <t>Op6-7</t>
  </si>
  <si>
    <t>Op6-8</t>
  </si>
  <si>
    <t>Op6-9</t>
  </si>
  <si>
    <t>Op6-10</t>
  </si>
  <si>
    <t>Op6-11</t>
  </si>
  <si>
    <t>Grand Total Firm fixed Price - Base Contract + Evaluated Options + Non Evaluated Options</t>
  </si>
  <si>
    <t>min</t>
  </si>
  <si>
    <t>Op6-1.1</t>
  </si>
  <si>
    <t>Op6-1.2</t>
  </si>
  <si>
    <t>Op6-1.3</t>
  </si>
  <si>
    <t>Op6-2.1</t>
  </si>
  <si>
    <t>Op6-2.2</t>
  </si>
  <si>
    <t>Op6-2.3</t>
  </si>
  <si>
    <t>North Macedonia-Mobile</t>
  </si>
  <si>
    <t>Domestic</t>
  </si>
  <si>
    <t>B-1.1.1</t>
  </si>
  <si>
    <t>B-1.1.2</t>
  </si>
  <si>
    <t>Lot1 - Belgium</t>
  </si>
  <si>
    <t>Lot2 - Germany</t>
  </si>
  <si>
    <t>Lot3 - Italy</t>
  </si>
  <si>
    <t>Lot4 - Netherlands</t>
  </si>
  <si>
    <t>Lot5 - Norway</t>
  </si>
  <si>
    <t>Lot6 - Poland</t>
  </si>
  <si>
    <t>Lot7 - Portugal</t>
  </si>
  <si>
    <t>Lot8 - Spain</t>
  </si>
  <si>
    <t>Lot9 - Turkey</t>
  </si>
  <si>
    <t>Lot10 - United Kingdom</t>
  </si>
  <si>
    <t>Lot11 - United States</t>
  </si>
  <si>
    <t>B-1.2.1</t>
  </si>
  <si>
    <t>B-1.2.2</t>
  </si>
  <si>
    <t>B-1.2.3</t>
  </si>
  <si>
    <t>B-1.2.4</t>
  </si>
  <si>
    <t>Best Destination</t>
  </si>
  <si>
    <t>World Destinations</t>
  </si>
  <si>
    <t>B-1.3.1</t>
  </si>
  <si>
    <t>B-1.3.2</t>
  </si>
  <si>
    <t>B-1.3.3</t>
  </si>
  <si>
    <t>B-1.3.4</t>
  </si>
  <si>
    <t>B-1.4.1</t>
  </si>
  <si>
    <t>B-1.5</t>
  </si>
  <si>
    <t>B-1.5.1</t>
  </si>
  <si>
    <t>B-1.5.2</t>
  </si>
  <si>
    <t>B-1.5.3</t>
  </si>
  <si>
    <t>B-1.2.3.1</t>
  </si>
  <si>
    <t>B-1.2.3.2</t>
  </si>
  <si>
    <t>B-1.2.3.3</t>
  </si>
  <si>
    <t>B-1.2.4.1</t>
  </si>
  <si>
    <t>B-1.2.4.2</t>
  </si>
  <si>
    <t>B-1.3.4.1</t>
  </si>
  <si>
    <t>B-1.3.4.2</t>
  </si>
  <si>
    <t>Op1-1.1.1</t>
  </si>
  <si>
    <t>Op1-1.1.2</t>
  </si>
  <si>
    <t>Op1-1.2.1</t>
  </si>
  <si>
    <t>Op1-1.2.2</t>
  </si>
  <si>
    <t>Op1-1.2.3</t>
  </si>
  <si>
    <t>Op1-1.2.3.1</t>
  </si>
  <si>
    <t>Op1-1.2.3.2</t>
  </si>
  <si>
    <t>Op1-1.2.3.3</t>
  </si>
  <si>
    <t>Op1-1.2.4</t>
  </si>
  <si>
    <t>Op1-1.2.4.1</t>
  </si>
  <si>
    <t>Op1-1.2.4.2</t>
  </si>
  <si>
    <t>Op1-1.3.1</t>
  </si>
  <si>
    <t>Op1-1.3.2</t>
  </si>
  <si>
    <t>Op1-1.3.3</t>
  </si>
  <si>
    <t>Op1-1.3.4</t>
  </si>
  <si>
    <t>Op1-1.3.4.1</t>
  </si>
  <si>
    <t>Op1-1.3.4.2</t>
  </si>
  <si>
    <t>Op1-1.4.1</t>
  </si>
  <si>
    <t>Op1-1.5</t>
  </si>
  <si>
    <t>Op1-1.5.1</t>
  </si>
  <si>
    <t>Op1-1.5.2</t>
  </si>
  <si>
    <t>Op1-1.5.3</t>
  </si>
  <si>
    <t>quantity</t>
  </si>
  <si>
    <t>monthly usage of 50 MB</t>
  </si>
  <si>
    <t>monthly usage of 10 MB</t>
  </si>
  <si>
    <t>Op2-1.1.1</t>
  </si>
  <si>
    <t>Op2-1.1.2</t>
  </si>
  <si>
    <t>Op2-1.2.1</t>
  </si>
  <si>
    <t>Op2-1.2.2</t>
  </si>
  <si>
    <t>Op2-1.2.3</t>
  </si>
  <si>
    <t>Op2-1.2.3.1</t>
  </si>
  <si>
    <t>Op2-1.2.3.2</t>
  </si>
  <si>
    <t>Op2-1.2.3.3</t>
  </si>
  <si>
    <t>Op2-1.2.4</t>
  </si>
  <si>
    <t>Op2-1.2.4.1</t>
  </si>
  <si>
    <t>Op2-1.2.4.2</t>
  </si>
  <si>
    <t>Op2-1.3.1</t>
  </si>
  <si>
    <t>Op2-1.3.2</t>
  </si>
  <si>
    <t>Op2-1.3.3</t>
  </si>
  <si>
    <t>Op2-1.3.4</t>
  </si>
  <si>
    <t>Op2-1.3.4.1</t>
  </si>
  <si>
    <t>Op2-1.3.4.2</t>
  </si>
  <si>
    <t>Op2-1.4.1</t>
  </si>
  <si>
    <t>Op2-1.5</t>
  </si>
  <si>
    <t>Op2-1.5.1</t>
  </si>
  <si>
    <t>Op2-1.5.2</t>
  </si>
  <si>
    <t>Op2-1.5.3</t>
  </si>
  <si>
    <t>Assumed monthly usage: 50 MB</t>
  </si>
  <si>
    <t>Assumed monthly usage: 10 MB</t>
  </si>
  <si>
    <t>Op3-1.1.1</t>
  </si>
  <si>
    <t>Op3-1.1.2</t>
  </si>
  <si>
    <t>Op3-1.2.1</t>
  </si>
  <si>
    <t>Op3-1.2.2</t>
  </si>
  <si>
    <t>Op3-1.2.3</t>
  </si>
  <si>
    <t>Op3-1.2.3.1</t>
  </si>
  <si>
    <t>Op3-1.2.3.2</t>
  </si>
  <si>
    <t>Op3-1.2.3.3</t>
  </si>
  <si>
    <t>Op3-1.2.4</t>
  </si>
  <si>
    <t>Op3-1.2.4.1</t>
  </si>
  <si>
    <t>Op3-1.2.4.2</t>
  </si>
  <si>
    <t>Op3-1.3.1</t>
  </si>
  <si>
    <t>Op3-1.3.2</t>
  </si>
  <si>
    <t>Op3-1.3.3</t>
  </si>
  <si>
    <t>Op3-1.3.4</t>
  </si>
  <si>
    <t>Op3-1.3.4.1</t>
  </si>
  <si>
    <t>Op3-1.3.4.2</t>
  </si>
  <si>
    <t>Op3-1.4.1</t>
  </si>
  <si>
    <t>Op3-1.5</t>
  </si>
  <si>
    <t>Op3-1.5.1</t>
  </si>
  <si>
    <t>Op3-1.5.2</t>
  </si>
  <si>
    <t>Op3-1.5.3</t>
  </si>
  <si>
    <t>Op4-1.1.1</t>
  </si>
  <si>
    <t>Op4-1.1.2</t>
  </si>
  <si>
    <t>Op4-1.2.1</t>
  </si>
  <si>
    <t>Op4-1.2.2</t>
  </si>
  <si>
    <t>Op4-1.2.3</t>
  </si>
  <si>
    <t>Op4-1.2.3.1</t>
  </si>
  <si>
    <t>Op4-1.2.3.2</t>
  </si>
  <si>
    <t>Op4-1.2.3.3</t>
  </si>
  <si>
    <t>Op4-1.2.4</t>
  </si>
  <si>
    <t>Op4-1.2.4.1</t>
  </si>
  <si>
    <t>Op4-1.2.4.2</t>
  </si>
  <si>
    <t>Op4-1.3.1</t>
  </si>
  <si>
    <t>Op4-1.3.2</t>
  </si>
  <si>
    <t>Op4-1.3.3</t>
  </si>
  <si>
    <t>Op4-1.3.4</t>
  </si>
  <si>
    <t>Op4-1.3.4.1</t>
  </si>
  <si>
    <t>Op4-1.3.4.2</t>
  </si>
  <si>
    <t>Op4-1.4.1</t>
  </si>
  <si>
    <t>Op4-1.5</t>
  </si>
  <si>
    <t>Op4-1.5.1</t>
  </si>
  <si>
    <t>Op4-1.5.2</t>
  </si>
  <si>
    <t>Op4-1.5.3</t>
  </si>
  <si>
    <t>Op5-1.1.1</t>
  </si>
  <si>
    <t>Op5-1.1.2</t>
  </si>
  <si>
    <t>Op5-1.2.1</t>
  </si>
  <si>
    <t>Op5-1.2.2</t>
  </si>
  <si>
    <t>Op5-1.2.3</t>
  </si>
  <si>
    <t>Op5-1.2.3.1</t>
  </si>
  <si>
    <t>Op5-1.2.3.2</t>
  </si>
  <si>
    <t>Op5-1.2.3.3</t>
  </si>
  <si>
    <t>Op5-1.2.4</t>
  </si>
  <si>
    <t>Op5-1.2.4.1</t>
  </si>
  <si>
    <t>Op5-1.2.4.2</t>
  </si>
  <si>
    <t>Op5-1.3.1</t>
  </si>
  <si>
    <t>Op5-1.3.2</t>
  </si>
  <si>
    <t>Op5-1.3.3</t>
  </si>
  <si>
    <t>Op5-1.3.4</t>
  </si>
  <si>
    <t>Op5-1.3.4.1</t>
  </si>
  <si>
    <t>Op5-1.3.4.2</t>
  </si>
  <si>
    <t>Op5-1.4.1</t>
  </si>
  <si>
    <t>Op5-1.5</t>
  </si>
  <si>
    <t>Op5-1.5.1</t>
  </si>
  <si>
    <t>Op5-1.5.2</t>
  </si>
  <si>
    <t>Op5-1.5.3</t>
  </si>
  <si>
    <t>2.3.2.1</t>
  </si>
  <si>
    <t>2.3.2.2</t>
  </si>
  <si>
    <t>2.3.2.3</t>
  </si>
  <si>
    <t>2.3.2.4</t>
  </si>
  <si>
    <t>Option 6 - Additional communication charges during Base Contract (36 months) - Non Evaluated</t>
  </si>
  <si>
    <t>Option 7 - Additional communications charges during Year 1 option (12 months) - Non Evaluated</t>
  </si>
  <si>
    <t>Option 8 - Additional communications charges during Year 2 option (12 months) - Non Evaluated</t>
  </si>
  <si>
    <t>call minutes other operators</t>
  </si>
  <si>
    <t>call minutes</t>
  </si>
  <si>
    <t>data</t>
  </si>
  <si>
    <t>MB</t>
  </si>
  <si>
    <t>Total FFP Option 6</t>
  </si>
  <si>
    <t>Total FFP Option 7</t>
  </si>
  <si>
    <t>Total FFP Option 8</t>
  </si>
  <si>
    <t>Op7-1</t>
  </si>
  <si>
    <t>Op7-2</t>
  </si>
  <si>
    <t>Op7-3</t>
  </si>
  <si>
    <t>Op7-4</t>
  </si>
  <si>
    <t>Op7-5</t>
  </si>
  <si>
    <t>Op7-6</t>
  </si>
  <si>
    <t>Op7-7</t>
  </si>
  <si>
    <t>Op7-8</t>
  </si>
  <si>
    <t>Op7-9</t>
  </si>
  <si>
    <t>Op7-10</t>
  </si>
  <si>
    <t>Op7-11</t>
  </si>
  <si>
    <t>Op8-1</t>
  </si>
  <si>
    <t>Op8-2</t>
  </si>
  <si>
    <t>Op8-3</t>
  </si>
  <si>
    <t>Op8-4</t>
  </si>
  <si>
    <t>Op8-5</t>
  </si>
  <si>
    <t>Op8-6</t>
  </si>
  <si>
    <t>Op8-7</t>
  </si>
  <si>
    <t>Op8-8</t>
  </si>
  <si>
    <t>Op8-9</t>
  </si>
  <si>
    <t>Op8-10</t>
  </si>
  <si>
    <t>Op8-11</t>
  </si>
  <si>
    <t>Op6-1.1.1</t>
  </si>
  <si>
    <t>Op6-1.1.2</t>
  </si>
  <si>
    <t>Op6-1.1.1.1</t>
  </si>
  <si>
    <t>Op6-1.1.1.2</t>
  </si>
  <si>
    <t>Op6-1.2.1</t>
  </si>
  <si>
    <t>Op6-1.2.1.1</t>
  </si>
  <si>
    <t>Op6-1.2.1.2</t>
  </si>
  <si>
    <t>Op6-1.2.1.3</t>
  </si>
  <si>
    <t>Op6-1.1.2.1</t>
  </si>
  <si>
    <t>Op6-1.1.2.2</t>
  </si>
  <si>
    <t>Op6-1.1.2.3</t>
  </si>
  <si>
    <t>Op6-1.2.2</t>
  </si>
  <si>
    <t>Op6-1.2.2.1</t>
  </si>
  <si>
    <t>Op6-1.2.2.2</t>
  </si>
  <si>
    <t>Op6-1.2.2.3</t>
  </si>
  <si>
    <t>Op6-1.3.1</t>
  </si>
  <si>
    <t>Op6-1.3.1.1</t>
  </si>
  <si>
    <t>Op6-1.3.1.2</t>
  </si>
  <si>
    <t>Op6-1.3.1.3</t>
  </si>
  <si>
    <t>Op6-1.3.2</t>
  </si>
  <si>
    <t>Op6-1.3.2.1</t>
  </si>
  <si>
    <t>Op6-1.3.2.2</t>
  </si>
  <si>
    <t>Op6-1.3.2.3</t>
  </si>
  <si>
    <t>Op6-1.3.2.4</t>
  </si>
  <si>
    <t>Op6-1.3.3</t>
  </si>
  <si>
    <t>Op6-1.3.3.1</t>
  </si>
  <si>
    <t>Op6-1.3.3.2</t>
  </si>
  <si>
    <t>Op6-1.3.3.3</t>
  </si>
  <si>
    <t>Op6-1.3.3.4</t>
  </si>
  <si>
    <t>Op7-1.1</t>
  </si>
  <si>
    <t>Op7-1.1.1</t>
  </si>
  <si>
    <t>Op7-1.1.1.1</t>
  </si>
  <si>
    <t>Op7-1.1.1.2</t>
  </si>
  <si>
    <t>Op7-1.1.2</t>
  </si>
  <si>
    <t>Op7-1.1.2.1</t>
  </si>
  <si>
    <t>Op7-1.1.2.2</t>
  </si>
  <si>
    <t>Op7-1.1.2.3</t>
  </si>
  <si>
    <t>Op7-1.2</t>
  </si>
  <si>
    <t>Op7-1.2.1</t>
  </si>
  <si>
    <t>Op7-1.2.1.1</t>
  </si>
  <si>
    <t>Op7-1.2.1.2</t>
  </si>
  <si>
    <t>Op7-1.2.1.3</t>
  </si>
  <si>
    <t>Op7-1.2.2</t>
  </si>
  <si>
    <t>Op7-1.2.2.1</t>
  </si>
  <si>
    <t>Op7-1.2.2.2</t>
  </si>
  <si>
    <t>Op7-1.2.2.3</t>
  </si>
  <si>
    <t>Op7-1.3</t>
  </si>
  <si>
    <t>Op7-1.3.1</t>
  </si>
  <si>
    <t>Op7-1.3.1.1</t>
  </si>
  <si>
    <t>Op7-1.3.1.2</t>
  </si>
  <si>
    <t>Op7-1.3.1.3</t>
  </si>
  <si>
    <t>Op7-1.3.2</t>
  </si>
  <si>
    <t>Op7-1.3.2.1</t>
  </si>
  <si>
    <t>Op7-1.3.2.2</t>
  </si>
  <si>
    <t>Op7-1.3.2.3</t>
  </si>
  <si>
    <t>Op7-1.3.2.4</t>
  </si>
  <si>
    <t>Op7-1.3.3</t>
  </si>
  <si>
    <t>Op7-1.3.3.1</t>
  </si>
  <si>
    <t>Op7-1.3.3.2</t>
  </si>
  <si>
    <t>Op7-1.3.3.3</t>
  </si>
  <si>
    <t>Op7-1.3.3.4</t>
  </si>
  <si>
    <t>Op7-1.4</t>
  </si>
  <si>
    <t>Op7-1.4.1</t>
  </si>
  <si>
    <t>Op8-1.1</t>
  </si>
  <si>
    <t>Op8-1.1.1</t>
  </si>
  <si>
    <t>Op8-1.1.1.1</t>
  </si>
  <si>
    <t>Op8-1.1.1.2</t>
  </si>
  <si>
    <t>Op8-1.1.2</t>
  </si>
  <si>
    <t>Op8-1.1.2.1</t>
  </si>
  <si>
    <t>Op8-1.1.2.2</t>
  </si>
  <si>
    <t>Op8-1.1.2.3</t>
  </si>
  <si>
    <t>Op8-1.2</t>
  </si>
  <si>
    <t>Op8-1.2.1</t>
  </si>
  <si>
    <t>Op8-1.2.1.1</t>
  </si>
  <si>
    <t>Op8-1.2.1.2</t>
  </si>
  <si>
    <t>Op8-1.2.1.3</t>
  </si>
  <si>
    <t>Op8-1.2.2</t>
  </si>
  <si>
    <t>Op8-1.2.2.1</t>
  </si>
  <si>
    <t>Op8-1.2.2.2</t>
  </si>
  <si>
    <t>Op8-1.2.2.3</t>
  </si>
  <si>
    <t>Op8-1.3</t>
  </si>
  <si>
    <t>Op8-1.3.1</t>
  </si>
  <si>
    <t>Op8-1.3.1.1</t>
  </si>
  <si>
    <t>Op8-1.3.1.2</t>
  </si>
  <si>
    <t>Op8-1.3.1.3</t>
  </si>
  <si>
    <t>Op8-1.3.2</t>
  </si>
  <si>
    <t>Op8-1.3.2.1</t>
  </si>
  <si>
    <t>Op8-1.3.2.2</t>
  </si>
  <si>
    <t>Op8-1.3.2.3</t>
  </si>
  <si>
    <t>Op8-1.3.2.4</t>
  </si>
  <si>
    <t>Op8-1.3.3</t>
  </si>
  <si>
    <t>Op8-1.3.3.1</t>
  </si>
  <si>
    <t>Op8-1.3.3.2</t>
  </si>
  <si>
    <t>Op8-1.3.3.3</t>
  </si>
  <si>
    <t>Op8-1.3.3.4</t>
  </si>
  <si>
    <t>Op8-1.4</t>
  </si>
  <si>
    <t>Op8-1.4.1</t>
  </si>
  <si>
    <t>Option 7</t>
  </si>
  <si>
    <t>Option 8</t>
  </si>
  <si>
    <t>Additional communication charges during Base Contract (36 months) - Non Evaluated</t>
  </si>
  <si>
    <t>Additional communications charges during Year 1 option (12 months) - Non Evaluated</t>
  </si>
  <si>
    <t>Additional communications charges during Year 2 option (12 months) - Non Evaluated</t>
  </si>
  <si>
    <t>CALLING MATRIX</t>
  </si>
  <si>
    <t>COUNTRIES</t>
  </si>
  <si>
    <t>ORIGIN</t>
  </si>
  <si>
    <t>DESTINATIONS</t>
  </si>
  <si>
    <t>BEST DESTINATION</t>
  </si>
  <si>
    <t>#</t>
  </si>
  <si>
    <t>Example 1</t>
  </si>
  <si>
    <t>EU</t>
  </si>
  <si>
    <t>NAC-APAC</t>
  </si>
  <si>
    <t>MENA-SCA</t>
  </si>
  <si>
    <t>ROW</t>
  </si>
  <si>
    <t>Example2</t>
  </si>
  <si>
    <t>NAC</t>
  </si>
  <si>
    <t>SCA-EU-APAC</t>
  </si>
  <si>
    <t>N/A</t>
  </si>
  <si>
    <t>MENA</t>
  </si>
  <si>
    <t>COUNTRIES REGIONAL GROUPS</t>
  </si>
  <si>
    <t>EU - EUROPA</t>
  </si>
  <si>
    <t>MENA - Middle East North Africa</t>
  </si>
  <si>
    <t>SSA Sub Saharan Africa</t>
  </si>
  <si>
    <t>SCA - South Central America</t>
  </si>
  <si>
    <t xml:space="preserve">NAC -North America Canada </t>
  </si>
  <si>
    <t>APAC - Asia Pacific</t>
  </si>
  <si>
    <t>Canada, Mexico, The United States of America</t>
  </si>
  <si>
    <t>Cina, India, Indonesia, Pakistan, Bangladesh, Japan, Filippines, Vietnam, South Corea</t>
  </si>
  <si>
    <t>Argentina, Bolivia, Brazil, Chile, Colombia, Equador, Guatemala, Guyana, Honduras, Panam, Parraguay, Peru, Nicaragua, Panama, Suriname, Uruguay, Venezuela</t>
  </si>
  <si>
    <t>Angola, Benin, Botswana, Burkina Faso, Cameroon, Cape Verde, Central African Republic, Chad, Comoros, Congo (Brazzaville), Congo (Democratic Republic), Côte d'Ivoire, Djibouti, Equatorial Guinea, Eritres, Ethiopia, Gabon,  Guinea-Bissau, Kenya,  Madagascar, Mali, Mauritius,   Niger, Réunion, Rwanda, Senegal, Seychelles, Sierra Leone, Somalia, South Africa, Zambia, Zimbabwe</t>
  </si>
  <si>
    <t>Algeria, Egypt, Iran, Iraq, Jordan, Kuwait, Lebanon, Libya, Morocco, Oman, Qatar, Turkey, Saudi Arabia, Tunisia, United Arab Emirates, Yemen</t>
  </si>
  <si>
    <t>Belgium, Spain, France, Luxembourg, Netherlands, Poland, Romania, Slovakia, UK, Switzerland, Germany, Austria, Bulgaria, Cyprus, Croatia, Danemark, Estonia, Finland, Gibraltar, Greece, French Guyana, Hungaria, Irland, Island, Italie, Lettland, Liechtenstein, Lituania, Malta, Martinique, Norway, Portugal, Czec Republic, Réunion, San Marino, Saint Bart, Sint Maarten, Slovenia, Sweden, Vatican</t>
  </si>
  <si>
    <t>WORLD DESTINATIONS - ZONE A</t>
  </si>
  <si>
    <t>WORLD DESTINATIONS - ZONE B</t>
  </si>
  <si>
    <t>IMPORTANT: DELETE THIS EXAMPLE ROW BEFORE SUBMITTING BID</t>
  </si>
  <si>
    <t>B-2.1.1</t>
  </si>
  <si>
    <t>B-2.1.2</t>
  </si>
  <si>
    <t>B-2.2.1</t>
  </si>
  <si>
    <t>B-2.2.2</t>
  </si>
  <si>
    <t>B-2.2.3</t>
  </si>
  <si>
    <t>B-2.2.3.1</t>
  </si>
  <si>
    <t>B-2.2.3.2</t>
  </si>
  <si>
    <t>B-2.2.3.3</t>
  </si>
  <si>
    <t>B-2.2.4</t>
  </si>
  <si>
    <t>B-2.2.4.1</t>
  </si>
  <si>
    <t>B-2.2.4.2</t>
  </si>
  <si>
    <t>B-2.3.1</t>
  </si>
  <si>
    <t>B-2.3.2</t>
  </si>
  <si>
    <t>B-2.3.3</t>
  </si>
  <si>
    <t>B-2.3.4</t>
  </si>
  <si>
    <t>B-2.3.4.1</t>
  </si>
  <si>
    <t>B-2.3.4.2</t>
  </si>
  <si>
    <t>B-2.4.1</t>
  </si>
  <si>
    <t>B-2.5</t>
  </si>
  <si>
    <t>B-2.5.1</t>
  </si>
  <si>
    <t>B-2.5.2</t>
  </si>
  <si>
    <t>B-2.5.3</t>
  </si>
  <si>
    <t>Op1-2.1.1</t>
  </si>
  <si>
    <t>Op1-2.1.2</t>
  </si>
  <si>
    <t>Op1-2.2.1</t>
  </si>
  <si>
    <t>Op1-2.2.2</t>
  </si>
  <si>
    <t>Op1-2.2.3</t>
  </si>
  <si>
    <t>Op1-2.2.3.1</t>
  </si>
  <si>
    <t>Op1-2.2.3.2</t>
  </si>
  <si>
    <t>Op1-2.2.3.3</t>
  </si>
  <si>
    <t>Op1-2.2.4</t>
  </si>
  <si>
    <t>Op1-2.2.4.1</t>
  </si>
  <si>
    <t>Op1-2.2.4.2</t>
  </si>
  <si>
    <t>Op1-2.3.1</t>
  </si>
  <si>
    <t>Op1-2.3.2</t>
  </si>
  <si>
    <t>Op1-2.3.3</t>
  </si>
  <si>
    <t>Op1-2.3.4</t>
  </si>
  <si>
    <t>Op1-2.3.4.1</t>
  </si>
  <si>
    <t>Op1-2.3.4.2</t>
  </si>
  <si>
    <t>Op1-2.4.1</t>
  </si>
  <si>
    <t>Op1-2.5</t>
  </si>
  <si>
    <t>Op1-2.5.1</t>
  </si>
  <si>
    <t>Op1-2.5.2</t>
  </si>
  <si>
    <t>Op1-2.5.3</t>
  </si>
  <si>
    <t>Op2-2.1.1</t>
  </si>
  <si>
    <t>Op2-2.1.2</t>
  </si>
  <si>
    <t>Op2-2.2.1</t>
  </si>
  <si>
    <t>Op2-2.2.2</t>
  </si>
  <si>
    <t>Op2-2.2.3</t>
  </si>
  <si>
    <t>monthly subscriptions</t>
  </si>
  <si>
    <t>firm fixed price (FFP)</t>
  </si>
  <si>
    <t>Op2-2.2.3.1</t>
  </si>
  <si>
    <t>Op2-2.2.3.2</t>
  </si>
  <si>
    <t>Op2-2.2.3.3</t>
  </si>
  <si>
    <t>Op2-2.2.4</t>
  </si>
  <si>
    <t>Op2-2.2.4.1</t>
  </si>
  <si>
    <t>Op2-2.2.4.2</t>
  </si>
  <si>
    <t>Op2-2.3.1</t>
  </si>
  <si>
    <t>Op2-2.3.2</t>
  </si>
  <si>
    <t>Op2-2.3.3</t>
  </si>
  <si>
    <t>Op2-2.3.4</t>
  </si>
  <si>
    <t>Op2-2.3.4.1</t>
  </si>
  <si>
    <t>Op2-2.3.4.2</t>
  </si>
  <si>
    <t>Op2-2.4.1</t>
  </si>
  <si>
    <t>Op2-2.5</t>
  </si>
  <si>
    <t>Op2-2.5.1</t>
  </si>
  <si>
    <t>Op2-2.5.2</t>
  </si>
  <si>
    <t>Op2-2.5.3</t>
  </si>
  <si>
    <t>Op6-2.1.1</t>
  </si>
  <si>
    <t>Op6-2.1.1.1</t>
  </si>
  <si>
    <t>Op6-2.1.1.2</t>
  </si>
  <si>
    <t>Op6-2.1.2</t>
  </si>
  <si>
    <t>Op6-2.1.2.1</t>
  </si>
  <si>
    <t>Op6-2.1.2.2</t>
  </si>
  <si>
    <t>Op6-2.1.2.3</t>
  </si>
  <si>
    <t>Op6-2.2.1</t>
  </si>
  <si>
    <t>Op6-2.2.1.1</t>
  </si>
  <si>
    <t>Op6-2.2.1.2</t>
  </si>
  <si>
    <t>Op6-2.2.1.3</t>
  </si>
  <si>
    <t>Op6-2.2.2</t>
  </si>
  <si>
    <t>Op6-2.2.2.1</t>
  </si>
  <si>
    <t>Op6-2.2.2.2</t>
  </si>
  <si>
    <t>Op6-2.2.2.3</t>
  </si>
  <si>
    <t>Op6-2.3.1</t>
  </si>
  <si>
    <t>Op6-2.3.1.1</t>
  </si>
  <si>
    <t>Op6-2.3.1.2</t>
  </si>
  <si>
    <t>Op6-2.3.1.3</t>
  </si>
  <si>
    <t>Op6-2.3.2</t>
  </si>
  <si>
    <t>Op6-2.3.2.1</t>
  </si>
  <si>
    <t>Op6-2.3.2.2</t>
  </si>
  <si>
    <t>Op6-2.3.2.3</t>
  </si>
  <si>
    <t>Op6-2.3.2.4</t>
  </si>
  <si>
    <t>Op6-2.3.3</t>
  </si>
  <si>
    <t>Op6-2.3.3.1</t>
  </si>
  <si>
    <t>Op6-2.3.3.2</t>
  </si>
  <si>
    <t>Op6-2.3.3.3</t>
  </si>
  <si>
    <t>Op6-2.3.3.4</t>
  </si>
  <si>
    <t>Op7-2.1</t>
  </si>
  <si>
    <t>Op7-2.1.1</t>
  </si>
  <si>
    <t>Op7-2.1.1.1</t>
  </si>
  <si>
    <t>Op7-2.1.1.2</t>
  </si>
  <si>
    <t>Op7-2.1.2</t>
  </si>
  <si>
    <t>Op7-2.1.2.1</t>
  </si>
  <si>
    <t>Op7-2.1.2.2</t>
  </si>
  <si>
    <t>Op7-2.1.2.3</t>
  </si>
  <si>
    <t>Op7-2.2</t>
  </si>
  <si>
    <t>Op7-2.2.1</t>
  </si>
  <si>
    <t>Op7-2.2.1.1</t>
  </si>
  <si>
    <t>Op7-2.2.1.2</t>
  </si>
  <si>
    <t>Op7-2.2.1.3</t>
  </si>
  <si>
    <t>Op7-2.2.2</t>
  </si>
  <si>
    <t>Op7-2.2.2.1</t>
  </si>
  <si>
    <t>Op7-2.2.2.2</t>
  </si>
  <si>
    <t>Op7-2.2.2.3</t>
  </si>
  <si>
    <t>Op7-2.3</t>
  </si>
  <si>
    <t>Op7-2.3.1</t>
  </si>
  <si>
    <t>Op7-2.3.1.1</t>
  </si>
  <si>
    <t>Op7-2.3.1.2</t>
  </si>
  <si>
    <t>Op7-2.3.1.3</t>
  </si>
  <si>
    <t>Op7-2.3.2</t>
  </si>
  <si>
    <t>Op7-2.3.2.1</t>
  </si>
  <si>
    <t>Op7-2.3.2.2</t>
  </si>
  <si>
    <t>Op7-2.3.2.3</t>
  </si>
  <si>
    <t>Op7-2.3.2.4</t>
  </si>
  <si>
    <t>Op7-2.3.3</t>
  </si>
  <si>
    <t>Op7-2.3.3.1</t>
  </si>
  <si>
    <t>Op7-2.3.3.2</t>
  </si>
  <si>
    <t>Op7-2.3.3.3</t>
  </si>
  <si>
    <t>Op7-2.3.3.4</t>
  </si>
  <si>
    <t>Op7-2.4</t>
  </si>
  <si>
    <t>Op7-2.4.1</t>
  </si>
  <si>
    <t>Op8-2.1</t>
  </si>
  <si>
    <t>Op8-2.1.1</t>
  </si>
  <si>
    <t>Op8-2.1.1.1</t>
  </si>
  <si>
    <t>Op8-2.1.1.2</t>
  </si>
  <si>
    <t>Op8-2.1.2</t>
  </si>
  <si>
    <t>Op8-2.1.2.1</t>
  </si>
  <si>
    <t>Op8-2.1.2.2</t>
  </si>
  <si>
    <t>Op8-2.1.2.3</t>
  </si>
  <si>
    <t>Op8-2.2</t>
  </si>
  <si>
    <t>Op8-2.2.1</t>
  </si>
  <si>
    <t>Op8-2.2.1.1</t>
  </si>
  <si>
    <t>Op8-2.2.1.2</t>
  </si>
  <si>
    <t>Op8-2.2.1.3</t>
  </si>
  <si>
    <t>Op8-2.2.2</t>
  </si>
  <si>
    <t>Op8-2.2.2.1</t>
  </si>
  <si>
    <t>Op8-2.2.2.2</t>
  </si>
  <si>
    <t>Op8-2.2.2.3</t>
  </si>
  <si>
    <t>Op8-2.3</t>
  </si>
  <si>
    <t>Op8-2.3.1</t>
  </si>
  <si>
    <t>Op8-2.3.1.1</t>
  </si>
  <si>
    <t>Op8-2.3.1.2</t>
  </si>
  <si>
    <t>Op8-2.3.1.3</t>
  </si>
  <si>
    <t>Op8-2.3.2</t>
  </si>
  <si>
    <t>Op8-2.3.2.1</t>
  </si>
  <si>
    <t>Op8-2.3.2.2</t>
  </si>
  <si>
    <t>Op8-2.3.2.3</t>
  </si>
  <si>
    <t>Op8-2.3.2.4</t>
  </si>
  <si>
    <t>Op8-2.3.3</t>
  </si>
  <si>
    <t>Op8-2.3.3.1</t>
  </si>
  <si>
    <t>Op8-2.3.3.2</t>
  </si>
  <si>
    <t>Op8-2.3.3.3</t>
  </si>
  <si>
    <t>Op8-2.3.3.4</t>
  </si>
  <si>
    <t>Op8-2.4</t>
  </si>
  <si>
    <t>Op8-2.4.1</t>
  </si>
  <si>
    <t>call minutes roaming in</t>
  </si>
  <si>
    <t>call minutes roaming out</t>
  </si>
  <si>
    <t>SMS/MMS roaming in</t>
  </si>
  <si>
    <t>SMS/MMS roaming out</t>
  </si>
  <si>
    <t>Op6-1.1.2.4</t>
  </si>
  <si>
    <t>Op6-1.1.2.5</t>
  </si>
  <si>
    <t>Op6-1.2.2.4</t>
  </si>
  <si>
    <t>Op6-1.2.2.5</t>
  </si>
  <si>
    <t>Op6-1.2.2.6</t>
  </si>
  <si>
    <t>Op6-1.3.2.5</t>
  </si>
  <si>
    <t>Op6-1.3.2.6</t>
  </si>
  <si>
    <t>Op6-1.3.3.5</t>
  </si>
  <si>
    <t>Op6-1.3.3.6</t>
  </si>
  <si>
    <t>Op7-1.1.2.4</t>
  </si>
  <si>
    <t>Op7-1.1.2.5</t>
  </si>
  <si>
    <t>Op7-1.2.2.4</t>
  </si>
  <si>
    <t>Op7-1.2.2.5</t>
  </si>
  <si>
    <t>Op7-1.2.2.6</t>
  </si>
  <si>
    <t>Op7-1.3.2.5</t>
  </si>
  <si>
    <t>Op7-1.3.2.6</t>
  </si>
  <si>
    <t>Op7-1.3.3.5</t>
  </si>
  <si>
    <t>Op7-1.3.3.6</t>
  </si>
  <si>
    <t>Op8-1.1.2.4</t>
  </si>
  <si>
    <t>Op8-1.1.2.5</t>
  </si>
  <si>
    <t>Op8-1.2.2.4</t>
  </si>
  <si>
    <t>Op8-1.2.2.5</t>
  </si>
  <si>
    <t>Op8-1.2.2.6</t>
  </si>
  <si>
    <t>Op8-1.3.2.5</t>
  </si>
  <si>
    <t>Op8-1.3.2.6</t>
  </si>
  <si>
    <t>Op8-1.3.3.5</t>
  </si>
  <si>
    <t>Op8-1.3.3.6</t>
  </si>
  <si>
    <t>Assumed monthly usage: 30 call minutes in</t>
  </si>
  <si>
    <t>Assumed monthly usage: 30 call minutes out</t>
  </si>
  <si>
    <t>Assumed monthly usage: 30 SMS/MMS in</t>
  </si>
  <si>
    <t>Assumed monthly usage: 30 SMS/MMS out</t>
  </si>
  <si>
    <t>Assumed monthly usage: 10 call minutes in</t>
  </si>
  <si>
    <t>Assumed monthly usage: 10 call minutes out</t>
  </si>
  <si>
    <t>Assumed monthly usage: 10 SMS/MMS in</t>
  </si>
  <si>
    <t>Assumed monthly usage: 10 SMS/MMS out</t>
  </si>
  <si>
    <t>monthly usage of 30 call minutes in</t>
  </si>
  <si>
    <t>monthly usage of 30 call minutes out</t>
  </si>
  <si>
    <t>monthly usage of 30 SMS/MMS in</t>
  </si>
  <si>
    <t>monthly usage of 30 SMS/MMS out</t>
  </si>
  <si>
    <t>monthly usage of 10 call minutes in</t>
  </si>
  <si>
    <t>monthly usage of 10 call minutes out</t>
  </si>
  <si>
    <t>monthly usage of 10 SMS/MMS in</t>
  </si>
  <si>
    <t>monthly usage of 10 SMS/MMS out</t>
  </si>
  <si>
    <t>B-1.2.3.4</t>
  </si>
  <si>
    <t>B-1.2.3.5</t>
  </si>
  <si>
    <t>Op1-1.2.3.4</t>
  </si>
  <si>
    <t>Op1-1.2.3.5</t>
  </si>
  <si>
    <t>Op2-1.2.3.4</t>
  </si>
  <si>
    <t>Op2-1.2.3.5</t>
  </si>
  <si>
    <t>B-2.2.3.4</t>
  </si>
  <si>
    <t>B-2.2.3.5</t>
  </si>
  <si>
    <t>Op1-2.2.3.4</t>
  </si>
  <si>
    <t>Op1-2.2.3.5</t>
  </si>
  <si>
    <t>Op2-2.2.3.4</t>
  </si>
  <si>
    <t>Op2-2.2.3.5</t>
  </si>
  <si>
    <t>Op6-2.1.2.4</t>
  </si>
  <si>
    <t>Op6-2.1.2.5</t>
  </si>
  <si>
    <t>Op6-2.2.2.4</t>
  </si>
  <si>
    <t>Op6-2.2.2.5</t>
  </si>
  <si>
    <t>Op6-2.2.2.6</t>
  </si>
  <si>
    <t>Op6-2.3.2.5</t>
  </si>
  <si>
    <t>Op6-2.3.2.6</t>
  </si>
  <si>
    <t>Op6-2.3.3.5</t>
  </si>
  <si>
    <t>Op6-2.3.3.6</t>
  </si>
  <si>
    <t>Op7-2.1.2.4</t>
  </si>
  <si>
    <t>Op7-2.1.2.5</t>
  </si>
  <si>
    <t>Op7-2.2.2.4</t>
  </si>
  <si>
    <t>Op7-2.2.2.5</t>
  </si>
  <si>
    <t>Op7-2.2.2.6</t>
  </si>
  <si>
    <t>Op7-2.3.2.5</t>
  </si>
  <si>
    <t>Op7-2.3.2.6</t>
  </si>
  <si>
    <t>Op7-2.3.3.5</t>
  </si>
  <si>
    <t>Op7-2.3.3.6</t>
  </si>
  <si>
    <t>Op8-2.1.2.4</t>
  </si>
  <si>
    <t>Op8-2.1.2.5</t>
  </si>
  <si>
    <t>Op8-2.2.2.4</t>
  </si>
  <si>
    <t>Op8-2.2.2.5</t>
  </si>
  <si>
    <t>Op8-2.2.2.6</t>
  </si>
  <si>
    <t>Op8-2.3.2.5</t>
  </si>
  <si>
    <t>Op8-2.3.2.6</t>
  </si>
  <si>
    <t>Op8-2.3.3.5</t>
  </si>
  <si>
    <t>Op8-2.3.3.6</t>
  </si>
  <si>
    <t>Op3-1.2.3.4</t>
  </si>
  <si>
    <t>Op3-1.2.3.5</t>
  </si>
  <si>
    <t>Op4-1.2.3.4</t>
  </si>
  <si>
    <t>Op4-1.2.3.5</t>
  </si>
  <si>
    <t>Op5-1.2.3.4</t>
  </si>
  <si>
    <t>Op5-1.2.3.5</t>
  </si>
  <si>
    <r>
      <t xml:space="preserve">Each line of the table that contains labour is to be populated with the CLIN that is associated with the effort. Note that all CLINS in the following list should be accounted for and if there is no labour associated please include a line for that CLIN and indicate </t>
    </r>
    <r>
      <rPr>
        <b/>
        <sz val="9"/>
        <color theme="1"/>
        <rFont val="Calibri"/>
        <family val="2"/>
        <scheme val="minor"/>
      </rPr>
      <t>"No labour associated"</t>
    </r>
    <r>
      <rPr>
        <sz val="9"/>
        <color theme="1"/>
        <rFont val="Calibri"/>
        <family val="2"/>
        <scheme val="minor"/>
      </rPr>
      <t xml:space="preserve"> in column C.</t>
    </r>
  </si>
  <si>
    <r>
      <t xml:space="preserve">Each line of the table that contains material is to be populated with the CLIN that is associated with the effort. Note that all CLINS in the following list should be accounted for and if there is no material associated please include a line for that CLIN and indicate </t>
    </r>
    <r>
      <rPr>
        <b/>
        <sz val="9"/>
        <color theme="1"/>
        <rFont val="Calibri"/>
        <family val="2"/>
        <scheme val="minor"/>
      </rPr>
      <t>"No material associated"</t>
    </r>
    <r>
      <rPr>
        <sz val="9"/>
        <color theme="1"/>
        <rFont val="Calibri"/>
        <family val="2"/>
        <scheme val="minor"/>
      </rPr>
      <t xml:space="preserve"> in column C.</t>
    </r>
  </si>
  <si>
    <r>
      <t>Each line of the table that contains travel is to be populated with the CLIN that is associated with the effort. Note that all CLINS in the following list should be accounted for and if there is no travel associated please include a line for that CLIN and indicate</t>
    </r>
    <r>
      <rPr>
        <b/>
        <sz val="9"/>
        <color theme="1"/>
        <rFont val="Calibri"/>
        <family val="2"/>
        <scheme val="minor"/>
      </rPr>
      <t xml:space="preserve"> "No travel associated"</t>
    </r>
    <r>
      <rPr>
        <sz val="9"/>
        <color theme="1"/>
        <rFont val="Calibri"/>
        <family val="2"/>
        <scheme val="minor"/>
      </rPr>
      <t xml:space="preserve"> in column C.</t>
    </r>
  </si>
  <si>
    <r>
      <t xml:space="preserve">Each line of the table that contains ODC is to be populated with the CLIN that is associated with the effort. Note that all CLINS in the following list should be accounted for and if there is no ODC associated please include a line for that CLIN and indicate </t>
    </r>
    <r>
      <rPr>
        <b/>
        <sz val="9"/>
        <color theme="1"/>
        <rFont val="Calibri"/>
        <family val="2"/>
        <scheme val="minor"/>
      </rPr>
      <t>"No ODC associated"</t>
    </r>
    <r>
      <rPr>
        <sz val="9"/>
        <color theme="1"/>
        <rFont val="Calibri"/>
        <family val="2"/>
        <scheme val="minor"/>
      </rPr>
      <t xml:space="preserve"> in column C.</t>
    </r>
  </si>
  <si>
    <t>B-3.1</t>
  </si>
  <si>
    <t>B-3.1.1</t>
  </si>
  <si>
    <t>B-3.1.2</t>
  </si>
  <si>
    <t>B-3.2</t>
  </si>
  <si>
    <t>B-3.2.1</t>
  </si>
  <si>
    <t>B-3.2.2</t>
  </si>
  <si>
    <t>B-3.2.3</t>
  </si>
  <si>
    <t>B-3.2.3.1</t>
  </si>
  <si>
    <t>B-3.2.3.2</t>
  </si>
  <si>
    <t>B-3.2.3.3</t>
  </si>
  <si>
    <t>B-3.2.3.4</t>
  </si>
  <si>
    <t>B-3.2.3.5</t>
  </si>
  <si>
    <t>B-3.2.4</t>
  </si>
  <si>
    <t>B-3.2.4.1</t>
  </si>
  <si>
    <t>B-3.2.4.2</t>
  </si>
  <si>
    <t>B-3.3</t>
  </si>
  <si>
    <t>B-3.3.1</t>
  </si>
  <si>
    <t>B-3.3.2</t>
  </si>
  <si>
    <t>B-3.3.3</t>
  </si>
  <si>
    <t>B-3.3.4</t>
  </si>
  <si>
    <t>B-3.3.4.1</t>
  </si>
  <si>
    <t>B-3.3.4.2</t>
  </si>
  <si>
    <t>B-3.4</t>
  </si>
  <si>
    <t>B-3.4.1</t>
  </si>
  <si>
    <t>B-3.5</t>
  </si>
  <si>
    <t>B-3.5.1</t>
  </si>
  <si>
    <t>B-3.5.2</t>
  </si>
  <si>
    <t>B-3.5.3</t>
  </si>
  <si>
    <t>Op1-3.1</t>
  </si>
  <si>
    <t>Op1-3.1.1</t>
  </si>
  <si>
    <t>Op1-3.1.2</t>
  </si>
  <si>
    <t>Op1-3.2</t>
  </si>
  <si>
    <t>Op1-3.2.1</t>
  </si>
  <si>
    <t>Op1-3.2.2</t>
  </si>
  <si>
    <t>Op1-3.2.3</t>
  </si>
  <si>
    <t>Op1-3.2.3.1</t>
  </si>
  <si>
    <t>Op1-3.2.3.2</t>
  </si>
  <si>
    <t>Op1-3.2.3.3</t>
  </si>
  <si>
    <t>Op1-3.2.3.4</t>
  </si>
  <si>
    <t>Op1-3.2.3.5</t>
  </si>
  <si>
    <t>Op1-3.2.4</t>
  </si>
  <si>
    <t>Op1-3.2.4.1</t>
  </si>
  <si>
    <t>Op1-3.2.4.2</t>
  </si>
  <si>
    <t>Op1-3.3</t>
  </si>
  <si>
    <t>Op1-3.3.1</t>
  </si>
  <si>
    <t>Op1-3.3.2</t>
  </si>
  <si>
    <t>Op1-3.3.3</t>
  </si>
  <si>
    <t>Op1-3.3.4</t>
  </si>
  <si>
    <t>Op1-3.3.4.1</t>
  </si>
  <si>
    <t>Op1-3.3.4.2</t>
  </si>
  <si>
    <t>Op1-3.4</t>
  </si>
  <si>
    <t>Op1-3.4.1</t>
  </si>
  <si>
    <t>Op1-3.5</t>
  </si>
  <si>
    <t>Op1-3.5.1</t>
  </si>
  <si>
    <t>Op1-3.5.2</t>
  </si>
  <si>
    <t>Op1-3.5.3</t>
  </si>
  <si>
    <t>Op2-3.1</t>
  </si>
  <si>
    <t>Op2-3.1.1</t>
  </si>
  <si>
    <t>Op2-3.1.2</t>
  </si>
  <si>
    <t>Op2-3.2</t>
  </si>
  <si>
    <t>Op2-3.2.1</t>
  </si>
  <si>
    <t>Op2-3.2.2</t>
  </si>
  <si>
    <t>Op2-3.2.3</t>
  </si>
  <si>
    <t>Op2-3.2.3.1</t>
  </si>
  <si>
    <t>Op2-3.2.3.2</t>
  </si>
  <si>
    <t>Op2-3.2.3.3</t>
  </si>
  <si>
    <t>Op2-3.2.3.4</t>
  </si>
  <si>
    <t>Op2-3.2.3.5</t>
  </si>
  <si>
    <t>Op2-3.2.4</t>
  </si>
  <si>
    <t>Op2-3.2.4.1</t>
  </si>
  <si>
    <t>Op2-3.2.4.2</t>
  </si>
  <si>
    <t>Op2-3.3</t>
  </si>
  <si>
    <t>Op2-3.3.1</t>
  </si>
  <si>
    <t>Op2-3.3.2</t>
  </si>
  <si>
    <t>Op2-3.3.3</t>
  </si>
  <si>
    <t>Op2-3.3.4</t>
  </si>
  <si>
    <t>Op2-3.3.4.1</t>
  </si>
  <si>
    <t>Op2-3.3.4.2</t>
  </si>
  <si>
    <t>Op2-3.4</t>
  </si>
  <si>
    <t>Op2-3.4.1</t>
  </si>
  <si>
    <t>Op2-3.5</t>
  </si>
  <si>
    <t>Op2-3.5.1</t>
  </si>
  <si>
    <t>Op2-3.5.2</t>
  </si>
  <si>
    <t>Op2-3.5.3</t>
  </si>
  <si>
    <t>Op6-3.1</t>
  </si>
  <si>
    <t>Op6-3.1.1</t>
  </si>
  <si>
    <t>Op6-3.1.1.1</t>
  </si>
  <si>
    <t>Op6-3.1.1.2</t>
  </si>
  <si>
    <t>Op6-3.1.2</t>
  </si>
  <si>
    <t>Op6-3.1.2.1</t>
  </si>
  <si>
    <t>Op6-3.1.2.2</t>
  </si>
  <si>
    <t>Op6-3.1.2.3</t>
  </si>
  <si>
    <t>Op6-3.1.2.4</t>
  </si>
  <si>
    <t>Op6-3.1.2.5</t>
  </si>
  <si>
    <t>Op6-3.2</t>
  </si>
  <si>
    <t>Op6-3.2.1</t>
  </si>
  <si>
    <t>Op6-3.2.1.1</t>
  </si>
  <si>
    <t>Op6-3.2.1.2</t>
  </si>
  <si>
    <t>Op6-3.2.1.3</t>
  </si>
  <si>
    <t>Op6-3.2.2</t>
  </si>
  <si>
    <t>Op6-3.2.2.1</t>
  </si>
  <si>
    <t>Op6-3.2.2.2</t>
  </si>
  <si>
    <t>Op6-3.2.2.3</t>
  </si>
  <si>
    <t>Op6-3.2.2.4</t>
  </si>
  <si>
    <t>Op6-3.2.2.5</t>
  </si>
  <si>
    <t>Op6-3.2.2.6</t>
  </si>
  <si>
    <t>Op6-3.3</t>
  </si>
  <si>
    <t>Op6-3.3.1</t>
  </si>
  <si>
    <t>Op6-3.3.1.1</t>
  </si>
  <si>
    <t>Op6-3.3.1.2</t>
  </si>
  <si>
    <t>Op6-3.3.1.3</t>
  </si>
  <si>
    <t>Op6-3.3.2</t>
  </si>
  <si>
    <t>Op6-3.3.2.1</t>
  </si>
  <si>
    <t>Op6-3.3.2.2</t>
  </si>
  <si>
    <t>Op6-3.3.2.3</t>
  </si>
  <si>
    <t>Op6-3.3.2.4</t>
  </si>
  <si>
    <t>Op6-3.3.2.5</t>
  </si>
  <si>
    <t>Op6-3.3.2.6</t>
  </si>
  <si>
    <t>Op6-3.3.3</t>
  </si>
  <si>
    <t>Op6-3.3.3.1</t>
  </si>
  <si>
    <t>Op6-3.3.3.2</t>
  </si>
  <si>
    <t>Op6-3.3.3.3</t>
  </si>
  <si>
    <t>Op6-3.3.3.4</t>
  </si>
  <si>
    <t>Op6-3.3.3.5</t>
  </si>
  <si>
    <t>Op6-3.3.3.6</t>
  </si>
  <si>
    <t>Op7-3.1</t>
  </si>
  <si>
    <t>Op7-3.1.1</t>
  </si>
  <si>
    <t>Op7-3.1.1.1</t>
  </si>
  <si>
    <t>Op7-3.1.1.2</t>
  </si>
  <si>
    <t>Op7-3.1.2</t>
  </si>
  <si>
    <t>Op7-3.1.2.1</t>
  </si>
  <si>
    <t>Op7-3.1.2.2</t>
  </si>
  <si>
    <t>Op7-3.1.2.3</t>
  </si>
  <si>
    <t>Op7-3.1.2.4</t>
  </si>
  <si>
    <t>Op7-3.1.2.5</t>
  </si>
  <si>
    <t>Op7-3.2</t>
  </si>
  <si>
    <t>Op7-3.2.1</t>
  </si>
  <si>
    <t>Op7-3.2.1.1</t>
  </si>
  <si>
    <t>Op7-3.2.1.2</t>
  </si>
  <si>
    <t>Op7-3.2.1.3</t>
  </si>
  <si>
    <t>Op7-3.2.2</t>
  </si>
  <si>
    <t>Op7-3.2.2.1</t>
  </si>
  <si>
    <t>Op7-3.2.2.2</t>
  </si>
  <si>
    <t>Op7-3.2.2.3</t>
  </si>
  <si>
    <t>Op7-3.2.2.4</t>
  </si>
  <si>
    <t>Op7-3.2.2.5</t>
  </si>
  <si>
    <t>Op7-3.2.2.6</t>
  </si>
  <si>
    <t>Op7-3.3</t>
  </si>
  <si>
    <t>Op7-3.3.1</t>
  </si>
  <si>
    <t>Op7-3.3.1.1</t>
  </si>
  <si>
    <t>Op7-3.3.1.2</t>
  </si>
  <si>
    <t>Op7-3.3.1.3</t>
  </si>
  <si>
    <t>Op7-3.3.2</t>
  </si>
  <si>
    <t>Op7-3.3.2.1</t>
  </si>
  <si>
    <t>Op7-3.3.2.2</t>
  </si>
  <si>
    <t>Op7-3.3.2.3</t>
  </si>
  <si>
    <t>Op7-3.3.2.4</t>
  </si>
  <si>
    <t>Op7-3.3.2.5</t>
  </si>
  <si>
    <t>Op7-3.3.2.6</t>
  </si>
  <si>
    <t>Op7-3.3.3</t>
  </si>
  <si>
    <t>Op7-3.3.3.1</t>
  </si>
  <si>
    <t>Op7-3.3.3.2</t>
  </si>
  <si>
    <t>Op7-3.3.3.3</t>
  </si>
  <si>
    <t>Op7-3.3.3.4</t>
  </si>
  <si>
    <t>Op7-3.3.3.5</t>
  </si>
  <si>
    <t>Op7-3.3.3.6</t>
  </si>
  <si>
    <t>Op7-3.4</t>
  </si>
  <si>
    <t>Op7-3.4.1</t>
  </si>
  <si>
    <t>Op8-3.1</t>
  </si>
  <si>
    <t>Op8-3.1.1</t>
  </si>
  <si>
    <t>Op8-3.1.1.1</t>
  </si>
  <si>
    <t>Op8-3.1.1.2</t>
  </si>
  <si>
    <t>Op8-3.1.2</t>
  </si>
  <si>
    <t>Op8-3.1.2.1</t>
  </si>
  <si>
    <t>Op8-3.1.2.2</t>
  </si>
  <si>
    <t>Op8-3.1.2.3</t>
  </si>
  <si>
    <t>Op8-3.1.2.4</t>
  </si>
  <si>
    <t>Op8-3.1.2.5</t>
  </si>
  <si>
    <t>Op8-3.2</t>
  </si>
  <si>
    <t>Op8-3.2.1</t>
  </si>
  <si>
    <t>Op8-3.2.1.1</t>
  </si>
  <si>
    <t>Op8-3.2.1.2</t>
  </si>
  <si>
    <t>Op8-3.2.1.3</t>
  </si>
  <si>
    <t>Op8-3.2.2</t>
  </si>
  <si>
    <t>Op8-3.2.2.1</t>
  </si>
  <si>
    <t>Op8-3.2.2.2</t>
  </si>
  <si>
    <t>Op8-3.2.2.3</t>
  </si>
  <si>
    <t>Op8-3.2.2.4</t>
  </si>
  <si>
    <t>Op8-3.2.2.5</t>
  </si>
  <si>
    <t>Op8-3.2.2.6</t>
  </si>
  <si>
    <t>Op8-3.3</t>
  </si>
  <si>
    <t>Op8-3.3.1</t>
  </si>
  <si>
    <t>Op8-3.3.1.1</t>
  </si>
  <si>
    <t>Op8-3.3.1.2</t>
  </si>
  <si>
    <t>Op8-3.3.1.3</t>
  </si>
  <si>
    <t>Op8-3.3.2</t>
  </si>
  <si>
    <t>Op8-3.3.2.1</t>
  </si>
  <si>
    <t>Op8-3.3.2.2</t>
  </si>
  <si>
    <t>Op8-3.3.2.3</t>
  </si>
  <si>
    <t>Op8-3.3.2.4</t>
  </si>
  <si>
    <t>Op8-3.3.2.5</t>
  </si>
  <si>
    <t>Op8-3.3.2.6</t>
  </si>
  <si>
    <t>Op8-3.3.3</t>
  </si>
  <si>
    <t>Op8-3.3.3.1</t>
  </si>
  <si>
    <t>Op8-3.3.3.2</t>
  </si>
  <si>
    <t>Op8-3.3.3.3</t>
  </si>
  <si>
    <t>Op8-3.3.3.4</t>
  </si>
  <si>
    <t>Op8-3.3.3.5</t>
  </si>
  <si>
    <t>Op8-3.3.3.6</t>
  </si>
  <si>
    <t>Op8-3.4</t>
  </si>
  <si>
    <t>Op8-3.4.1</t>
  </si>
  <si>
    <t>B-4.1</t>
  </si>
  <si>
    <t>B-4.1.1</t>
  </si>
  <si>
    <t>B-4.1.2</t>
  </si>
  <si>
    <t>B-4.2</t>
  </si>
  <si>
    <t>B-4.2.1</t>
  </si>
  <si>
    <t>B-4.2.2</t>
  </si>
  <si>
    <t>B-4.2.3</t>
  </si>
  <si>
    <t>B-4.2.3.1</t>
  </si>
  <si>
    <t>B-4.2.3.2</t>
  </si>
  <si>
    <t>B-4.2.3.3</t>
  </si>
  <si>
    <t>B-4.2.3.4</t>
  </si>
  <si>
    <t>B-4.2.3.5</t>
  </si>
  <si>
    <t>B-4.2.4</t>
  </si>
  <si>
    <t>B-4.2.4.1</t>
  </si>
  <si>
    <t>B-4.2.4.2</t>
  </si>
  <si>
    <t>B-4.3</t>
  </si>
  <si>
    <t>B-4.3.1</t>
  </si>
  <si>
    <t>B-4.3.2</t>
  </si>
  <si>
    <t>B-4.3.3</t>
  </si>
  <si>
    <t>B-4.3.4</t>
  </si>
  <si>
    <t>B-4.3.4.1</t>
  </si>
  <si>
    <t>B-4.3.4.2</t>
  </si>
  <si>
    <t>B-4.4</t>
  </si>
  <si>
    <t>B-4.4.1</t>
  </si>
  <si>
    <t>B-4.5</t>
  </si>
  <si>
    <t>B-4.5.1</t>
  </si>
  <si>
    <t>B-4.5.2</t>
  </si>
  <si>
    <t>B-4.5.3</t>
  </si>
  <si>
    <t>Op1-4.1</t>
  </si>
  <si>
    <t>Op1-4.1.1</t>
  </si>
  <si>
    <t>Op1-4.1.2</t>
  </si>
  <si>
    <t>Op1-4.2</t>
  </si>
  <si>
    <t>Op1-4.2.1</t>
  </si>
  <si>
    <t>Op1-4.2.2</t>
  </si>
  <si>
    <t>Op1-4.2.3</t>
  </si>
  <si>
    <t>Op1-4.2.3.1</t>
  </si>
  <si>
    <t>Op1-4.2.3.2</t>
  </si>
  <si>
    <t>Op1-4.2.3.3</t>
  </si>
  <si>
    <t>Op1-4.2.3.4</t>
  </si>
  <si>
    <t>Op1-4.2.3.5</t>
  </si>
  <si>
    <t>Op1-4.2.4</t>
  </si>
  <si>
    <t>Op1-4.2.4.1</t>
  </si>
  <si>
    <t>Op1-4.2.4.2</t>
  </si>
  <si>
    <t>Op1-4.3</t>
  </si>
  <si>
    <t>Op1-4.3.1</t>
  </si>
  <si>
    <t>Op1-4.3.2</t>
  </si>
  <si>
    <t>Op1-4.3.3</t>
  </si>
  <si>
    <t>Op1-4.3.4</t>
  </si>
  <si>
    <t>Op1-4.3.4.1</t>
  </si>
  <si>
    <t>Op1-4.3.4.2</t>
  </si>
  <si>
    <t>Op1-4.4</t>
  </si>
  <si>
    <t>Op1-4.4.1</t>
  </si>
  <si>
    <t>Op1-4.5</t>
  </si>
  <si>
    <t>Op1-4.5.1</t>
  </si>
  <si>
    <t>Op1-4.5.2</t>
  </si>
  <si>
    <t>Op1-4.5.3</t>
  </si>
  <si>
    <t>Op2-4.1</t>
  </si>
  <si>
    <t>Op2-4.1.1</t>
  </si>
  <si>
    <t>Op2-4.1.2</t>
  </si>
  <si>
    <t>Op2-4.2</t>
  </si>
  <si>
    <t>Op2-4.2.1</t>
  </si>
  <si>
    <t>Op2-4.2.2</t>
  </si>
  <si>
    <t>Op2-4.2.3</t>
  </si>
  <si>
    <t>Op2-4.2.3.1</t>
  </si>
  <si>
    <t>Op2-4.2.3.2</t>
  </si>
  <si>
    <t>Op2-4.2.3.3</t>
  </si>
  <si>
    <t>Op2-4.2.3.4</t>
  </si>
  <si>
    <t>Op2-4.2.3.5</t>
  </si>
  <si>
    <t>Op2-4.2.4</t>
  </si>
  <si>
    <t>Op2-4.2.4.1</t>
  </si>
  <si>
    <t>Op2-4.2.4.2</t>
  </si>
  <si>
    <t>Op2-4.3</t>
  </si>
  <si>
    <t>Op2-4.3.1</t>
  </si>
  <si>
    <t>Op2-4.3.2</t>
  </si>
  <si>
    <t>Op2-4.3.3</t>
  </si>
  <si>
    <t>Op2-4.3.4</t>
  </si>
  <si>
    <t>Op2-4.3.4.1</t>
  </si>
  <si>
    <t>Op2-4.3.4.2</t>
  </si>
  <si>
    <t>Op2-4.4</t>
  </si>
  <si>
    <t>Op2-4.4.1</t>
  </si>
  <si>
    <t>Op2-4.5</t>
  </si>
  <si>
    <t>Op2-4.5.1</t>
  </si>
  <si>
    <t>Op2-4.5.2</t>
  </si>
  <si>
    <t>Op2-4.5.3</t>
  </si>
  <si>
    <t>Op6-4.1</t>
  </si>
  <si>
    <t>Op6-4.1.1</t>
  </si>
  <si>
    <t>Op6-4.1.1.1</t>
  </si>
  <si>
    <t>Op6-4.1.1.2</t>
  </si>
  <si>
    <t>Op6-4.1.2</t>
  </si>
  <si>
    <t>Op6-4.1.2.1</t>
  </si>
  <si>
    <t>Op6-4.1.2.2</t>
  </si>
  <si>
    <t>Op6-4.1.2.3</t>
  </si>
  <si>
    <t>Op6-4.1.2.4</t>
  </si>
  <si>
    <t>Op6-4.1.2.5</t>
  </si>
  <si>
    <t>Op6-4.2</t>
  </si>
  <si>
    <t>Op6-4.2.1</t>
  </si>
  <si>
    <t>Op6-4.2.1.1</t>
  </si>
  <si>
    <t>Op6-4.2.1.2</t>
  </si>
  <si>
    <t>Op6-4.2.1.3</t>
  </si>
  <si>
    <t>Op6-4.2.2</t>
  </si>
  <si>
    <t>Op6-4.2.2.1</t>
  </si>
  <si>
    <t>Op6-4.2.2.2</t>
  </si>
  <si>
    <t>Op6-4.2.2.3</t>
  </si>
  <si>
    <t>Op6-4.2.2.4</t>
  </si>
  <si>
    <t>Op6-4.2.2.5</t>
  </si>
  <si>
    <t>Op6-4.2.2.6</t>
  </si>
  <si>
    <t>Op6-4.3</t>
  </si>
  <si>
    <t>Op6-4.3.1</t>
  </si>
  <si>
    <t>Op6-4.3.1.1</t>
  </si>
  <si>
    <t>Op6-4.3.1.2</t>
  </si>
  <si>
    <t>Op6-4.3.1.3</t>
  </si>
  <si>
    <t>Op6-4.3.2</t>
  </si>
  <si>
    <t>Op6-4.3.2.1</t>
  </si>
  <si>
    <t>Op6-4.3.2.2</t>
  </si>
  <si>
    <t>Op6-4.3.2.3</t>
  </si>
  <si>
    <t>Op6-4.3.2.4</t>
  </si>
  <si>
    <t>Op6-4.3.2.5</t>
  </si>
  <si>
    <t>Op6-4.3.2.6</t>
  </si>
  <si>
    <t>Op6-4.3.3</t>
  </si>
  <si>
    <t>Op6-4.3.3.1</t>
  </si>
  <si>
    <t>Op6-4.3.3.2</t>
  </si>
  <si>
    <t>Op6-4.3.3.3</t>
  </si>
  <si>
    <t>Op6-4.3.3.4</t>
  </si>
  <si>
    <t>Op6-4.3.3.5</t>
  </si>
  <si>
    <t>Op6-4.3.3.6</t>
  </si>
  <si>
    <t>Op7-4.1</t>
  </si>
  <si>
    <t>Op7-4.1.1</t>
  </si>
  <si>
    <t>Op7-4.1.1.1</t>
  </si>
  <si>
    <t>Op7-4.1.1.2</t>
  </si>
  <si>
    <t>Op7-4.1.2</t>
  </si>
  <si>
    <t>Op7-4.1.2.1</t>
  </si>
  <si>
    <t>Op7-4.1.2.2</t>
  </si>
  <si>
    <t>Op7-4.1.2.3</t>
  </si>
  <si>
    <t>Op7-4.1.2.4</t>
  </si>
  <si>
    <t>Op7-4.1.2.5</t>
  </si>
  <si>
    <t>Op7-4.2</t>
  </si>
  <si>
    <t>Op7-4.2.1</t>
  </si>
  <si>
    <t>Op7-4.2.1.1</t>
  </si>
  <si>
    <t>Op7-4.2.1.2</t>
  </si>
  <si>
    <t>Op7-4.2.1.3</t>
  </si>
  <si>
    <t>Op7-4.2.2</t>
  </si>
  <si>
    <t>Op7-4.2.2.1</t>
  </si>
  <si>
    <t>Op7-4.2.2.2</t>
  </si>
  <si>
    <t>Op7-4.2.2.3</t>
  </si>
  <si>
    <t>Op7-4.2.2.4</t>
  </si>
  <si>
    <t>Op7-4.2.2.5</t>
  </si>
  <si>
    <t>Op7-4.2.2.6</t>
  </si>
  <si>
    <t>Op7-4.3</t>
  </si>
  <si>
    <t>Op7-4.3.1</t>
  </si>
  <si>
    <t>Op7-4.3.1.1</t>
  </si>
  <si>
    <t>Op7-4.3.1.2</t>
  </si>
  <si>
    <t>Op7-4.3.1.3</t>
  </si>
  <si>
    <t>Op7-4.3.2</t>
  </si>
  <si>
    <t>Op7-4.3.2.1</t>
  </si>
  <si>
    <t>Op7-4.3.2.2</t>
  </si>
  <si>
    <t>Op7-4.3.2.3</t>
  </si>
  <si>
    <t>Op7-4.3.2.4</t>
  </si>
  <si>
    <t>Op7-4.3.2.5</t>
  </si>
  <si>
    <t>Op7-4.3.2.6</t>
  </si>
  <si>
    <t>Op7-4.3.3</t>
  </si>
  <si>
    <t>Op7-4.3.3.1</t>
  </si>
  <si>
    <t>Op7-4.3.3.2</t>
  </si>
  <si>
    <t>Op7-4.3.3.3</t>
  </si>
  <si>
    <t>Op7-4.3.3.4</t>
  </si>
  <si>
    <t>Op7-4.3.3.5</t>
  </si>
  <si>
    <t>Op7-4.3.3.6</t>
  </si>
  <si>
    <t>Op7-4.4</t>
  </si>
  <si>
    <t>Op7-4.4.1</t>
  </si>
  <si>
    <t>Op8-4.1</t>
  </si>
  <si>
    <t>Op8-4.1.1</t>
  </si>
  <si>
    <t>Op8-4.1.1.1</t>
  </si>
  <si>
    <t>Op8-4.1.1.2</t>
  </si>
  <si>
    <t>Op8-4.1.2</t>
  </si>
  <si>
    <t>Op8-4.1.2.1</t>
  </si>
  <si>
    <t>Op8-4.1.2.2</t>
  </si>
  <si>
    <t>Op8-4.1.2.3</t>
  </si>
  <si>
    <t>Op8-4.1.2.4</t>
  </si>
  <si>
    <t>Op8-4.1.2.5</t>
  </si>
  <si>
    <t>Op8-4.2</t>
  </si>
  <si>
    <t>Op8-4.2.1</t>
  </si>
  <si>
    <t>Op8-4.2.1.1</t>
  </si>
  <si>
    <t>Op8-4.2.1.2</t>
  </si>
  <si>
    <t>Op8-4.2.1.3</t>
  </si>
  <si>
    <t>Op8-4.2.2</t>
  </si>
  <si>
    <t>Op8-4.2.2.1</t>
  </si>
  <si>
    <t>Op8-4.2.2.2</t>
  </si>
  <si>
    <t>Op8-4.2.2.3</t>
  </si>
  <si>
    <t>Op8-4.2.2.4</t>
  </si>
  <si>
    <t>Op8-4.2.2.5</t>
  </si>
  <si>
    <t>Op8-4.2.2.6</t>
  </si>
  <si>
    <t>Op8-4.3</t>
  </si>
  <si>
    <t>Op8-4.3.1</t>
  </si>
  <si>
    <t>Op8-4.3.1.1</t>
  </si>
  <si>
    <t>Op8-4.3.1.2</t>
  </si>
  <si>
    <t>Op8-4.3.1.3</t>
  </si>
  <si>
    <t>Op8-4.3.2</t>
  </si>
  <si>
    <t>Op8-4.3.2.1</t>
  </si>
  <si>
    <t>Op8-4.3.2.2</t>
  </si>
  <si>
    <t>Op8-4.3.2.3</t>
  </si>
  <si>
    <t>Op8-4.3.2.4</t>
  </si>
  <si>
    <t>Op8-4.3.2.5</t>
  </si>
  <si>
    <t>Op8-4.3.2.6</t>
  </si>
  <si>
    <t>Op8-4.3.3</t>
  </si>
  <si>
    <t>Op8-4.3.3.1</t>
  </si>
  <si>
    <t>Op8-4.3.3.2</t>
  </si>
  <si>
    <t>Op8-4.3.3.3</t>
  </si>
  <si>
    <t>Op8-4.3.3.4</t>
  </si>
  <si>
    <t>Op8-4.3.3.5</t>
  </si>
  <si>
    <t>Op8-4.3.3.6</t>
  </si>
  <si>
    <t>Op8-4.4</t>
  </si>
  <si>
    <t>Op8-4.4.1</t>
  </si>
  <si>
    <t>B-5.1</t>
  </si>
  <si>
    <t>B-5.1.1</t>
  </si>
  <si>
    <t>B-5.1.2</t>
  </si>
  <si>
    <t>B-5.2</t>
  </si>
  <si>
    <t>B-5.2.1</t>
  </si>
  <si>
    <t>B-5.2.2</t>
  </si>
  <si>
    <t>B-5.2.3</t>
  </si>
  <si>
    <t>B-5.2.3.1</t>
  </si>
  <si>
    <t>B-5.2.3.2</t>
  </si>
  <si>
    <t>B-5.2.3.3</t>
  </si>
  <si>
    <t>B-5.2.3.4</t>
  </si>
  <si>
    <t>B-5.2.3.5</t>
  </si>
  <si>
    <t>B-5.2.4</t>
  </si>
  <si>
    <t>B-5.2.4.1</t>
  </si>
  <si>
    <t>B-5.2.4.2</t>
  </si>
  <si>
    <t>B-5.3</t>
  </si>
  <si>
    <t>B-5.3.1</t>
  </si>
  <si>
    <t>B-5.3.2</t>
  </si>
  <si>
    <t>B-5.3.3</t>
  </si>
  <si>
    <t>B-5.3.4</t>
  </si>
  <si>
    <t>B-5.3.4.1</t>
  </si>
  <si>
    <t>B-5.3.4.2</t>
  </si>
  <si>
    <t>B-5.4</t>
  </si>
  <si>
    <t>B-5.4.1</t>
  </si>
  <si>
    <t>B-5.5</t>
  </si>
  <si>
    <t>B-5.5.1</t>
  </si>
  <si>
    <t>B-5.5.2</t>
  </si>
  <si>
    <t>B-5.5.3</t>
  </si>
  <si>
    <t>Op1-5.1</t>
  </si>
  <si>
    <t>Op1-5.1.1</t>
  </si>
  <si>
    <t>Op1-5.1.2</t>
  </si>
  <si>
    <t>Op1-5.2</t>
  </si>
  <si>
    <t>Op1-5.2.1</t>
  </si>
  <si>
    <t>Op1-5.2.2</t>
  </si>
  <si>
    <t>Op1-5.2.3</t>
  </si>
  <si>
    <t>Op1-5.2.3.1</t>
  </si>
  <si>
    <t>Op1-5.2.3.2</t>
  </si>
  <si>
    <t>Op1-5.2.3.3</t>
  </si>
  <si>
    <t>Op1-5.2.3.4</t>
  </si>
  <si>
    <t>Op1-5.2.3.5</t>
  </si>
  <si>
    <t>Op1-5.2.4</t>
  </si>
  <si>
    <t>Op1-5.2.4.1</t>
  </si>
  <si>
    <t>Op1-5.2.4.2</t>
  </si>
  <si>
    <t>Op1-5.3</t>
  </si>
  <si>
    <t>Op1-5.3.1</t>
  </si>
  <si>
    <t>Op1-5.3.2</t>
  </si>
  <si>
    <t>Op1-5.3.3</t>
  </si>
  <si>
    <t>Op1-5.3.4</t>
  </si>
  <si>
    <t>Op1-5.3.4.1</t>
  </si>
  <si>
    <t>Op1-5.3.4.2</t>
  </si>
  <si>
    <t>Op1-5.4</t>
  </si>
  <si>
    <t>Op1-5.4.1</t>
  </si>
  <si>
    <t>Op1-5.5</t>
  </si>
  <si>
    <t>Op1-5.5.1</t>
  </si>
  <si>
    <t>Op1-5.5.2</t>
  </si>
  <si>
    <t>Op1-5.5.3</t>
  </si>
  <si>
    <t>Op2-5.1</t>
  </si>
  <si>
    <t>Op2-5.1.1</t>
  </si>
  <si>
    <t>Op2-5.1.2</t>
  </si>
  <si>
    <t>Op2-5.2</t>
  </si>
  <si>
    <t>Op2-5.2.1</t>
  </si>
  <si>
    <t>Op2-5.2.2</t>
  </si>
  <si>
    <t>Op2-5.2.3</t>
  </si>
  <si>
    <t>Op2-5.2.3.1</t>
  </si>
  <si>
    <t>Op2-5.2.3.2</t>
  </si>
  <si>
    <t>Op2-5.2.3.3</t>
  </si>
  <si>
    <t>Op2-5.2.3.4</t>
  </si>
  <si>
    <t>Op2-5.2.3.5</t>
  </si>
  <si>
    <t>Op2-5.2.4</t>
  </si>
  <si>
    <t>Op2-5.2.4.1</t>
  </si>
  <si>
    <t>Op2-5.2.4.2</t>
  </si>
  <si>
    <t>Op2-5.3</t>
  </si>
  <si>
    <t>Op2-5.3.1</t>
  </si>
  <si>
    <t>Op2-5.3.2</t>
  </si>
  <si>
    <t>Op2-5.3.3</t>
  </si>
  <si>
    <t>Op2-5.3.4</t>
  </si>
  <si>
    <t>Op2-5.3.4.1</t>
  </si>
  <si>
    <t>Op2-5.3.4.2</t>
  </si>
  <si>
    <t>Op2-5.4</t>
  </si>
  <si>
    <t>Op2-5.4.1</t>
  </si>
  <si>
    <t>Op2-5.5</t>
  </si>
  <si>
    <t>Op2-5.5.1</t>
  </si>
  <si>
    <t>Op2-5.5.2</t>
  </si>
  <si>
    <t>Op2-5.5.3</t>
  </si>
  <si>
    <t>Op6-5.1</t>
  </si>
  <si>
    <t>Op6-5.1.1</t>
  </si>
  <si>
    <t>Op6-5.1.1.1</t>
  </si>
  <si>
    <t>Op6-5.1.1.2</t>
  </si>
  <si>
    <t>Op6-5.1.2</t>
  </si>
  <si>
    <t>Op6-5.1.2.1</t>
  </si>
  <si>
    <t>Op6-5.1.2.2</t>
  </si>
  <si>
    <t>Op6-5.1.2.3</t>
  </si>
  <si>
    <t>Op6-5.1.2.4</t>
  </si>
  <si>
    <t>Op6-5.1.2.5</t>
  </si>
  <si>
    <t>Op6-5.2</t>
  </si>
  <si>
    <t>Op6-5.2.1</t>
  </si>
  <si>
    <t>Op6-5.2.1.1</t>
  </si>
  <si>
    <t>Op6-5.2.1.2</t>
  </si>
  <si>
    <t>Op6-5.2.1.3</t>
  </si>
  <si>
    <t>Op6-5.2.2</t>
  </si>
  <si>
    <t>Op6-5.2.2.1</t>
  </si>
  <si>
    <t>Op6-5.2.2.2</t>
  </si>
  <si>
    <t>Op6-5.2.2.3</t>
  </si>
  <si>
    <t>Op6-5.2.2.4</t>
  </si>
  <si>
    <t>Op6-5.2.2.5</t>
  </si>
  <si>
    <t>Op6-5.2.2.6</t>
  </si>
  <si>
    <t>Op6-5.3</t>
  </si>
  <si>
    <t>Op6-5.3.1</t>
  </si>
  <si>
    <t>Op6-5.3.1.1</t>
  </si>
  <si>
    <t>Op6-5.3.1.2</t>
  </si>
  <si>
    <t>Op6-5.3.1.3</t>
  </si>
  <si>
    <t>Op6-5.3.2</t>
  </si>
  <si>
    <t>Op6-5.3.2.1</t>
  </si>
  <si>
    <t>Op6-5.3.2.2</t>
  </si>
  <si>
    <t>Op6-5.3.2.3</t>
  </si>
  <si>
    <t>Op6-5.3.2.4</t>
  </si>
  <si>
    <t>Op6-5.3.2.5</t>
  </si>
  <si>
    <t>Op6-5.3.2.6</t>
  </si>
  <si>
    <t>Op6-5.3.3</t>
  </si>
  <si>
    <t>Op6-5.3.3.1</t>
  </si>
  <si>
    <t>Op6-5.3.3.2</t>
  </si>
  <si>
    <t>Op6-5.3.3.3</t>
  </si>
  <si>
    <t>Op6-5.3.3.4</t>
  </si>
  <si>
    <t>Op6-5.3.3.5</t>
  </si>
  <si>
    <t>Op6-5.3.3.6</t>
  </si>
  <si>
    <t>Op7-5.1</t>
  </si>
  <si>
    <t>Op7-5.1.1</t>
  </si>
  <si>
    <t>Op7-5.1.1.1</t>
  </si>
  <si>
    <t>Op7-5.1.1.2</t>
  </si>
  <si>
    <t>Op7-5.1.2</t>
  </si>
  <si>
    <t>Op7-5.1.2.1</t>
  </si>
  <si>
    <t>Op7-5.1.2.2</t>
  </si>
  <si>
    <t>Op7-5.1.2.3</t>
  </si>
  <si>
    <t>Op7-5.1.2.4</t>
  </si>
  <si>
    <t>Op7-5.1.2.5</t>
  </si>
  <si>
    <t>Op7-5.2</t>
  </si>
  <si>
    <t>Op7-5.2.1</t>
  </si>
  <si>
    <t>Op7-5.2.1.1</t>
  </si>
  <si>
    <t>Op7-5.2.1.2</t>
  </si>
  <si>
    <t>Op7-5.2.1.3</t>
  </si>
  <si>
    <t>Op7-5.2.2</t>
  </si>
  <si>
    <t>Op7-5.2.2.1</t>
  </si>
  <si>
    <t>Op7-5.2.2.2</t>
  </si>
  <si>
    <t>Op7-5.2.2.3</t>
  </si>
  <si>
    <t>Op7-5.2.2.4</t>
  </si>
  <si>
    <t>Op7-5.2.2.5</t>
  </si>
  <si>
    <t>Op7-5.2.2.6</t>
  </si>
  <si>
    <t>Op7-5.3</t>
  </si>
  <si>
    <t>Op7-5.3.1</t>
  </si>
  <si>
    <t>Op7-5.3.1.1</t>
  </si>
  <si>
    <t>Op7-5.3.1.2</t>
  </si>
  <si>
    <t>Op7-5.3.1.3</t>
  </si>
  <si>
    <t>Op7-5.3.2</t>
  </si>
  <si>
    <t>Op7-5.3.2.1</t>
  </si>
  <si>
    <t>Op7-5.3.2.2</t>
  </si>
  <si>
    <t>Op7-5.3.2.3</t>
  </si>
  <si>
    <t>Op7-5.3.2.4</t>
  </si>
  <si>
    <t>Op7-5.3.2.5</t>
  </si>
  <si>
    <t>Op7-5.3.2.6</t>
  </si>
  <si>
    <t>Op7-5.3.3</t>
  </si>
  <si>
    <t>Op7-5.3.3.1</t>
  </si>
  <si>
    <t>Op7-5.3.3.2</t>
  </si>
  <si>
    <t>Op7-5.3.3.3</t>
  </si>
  <si>
    <t>Op7-5.3.3.4</t>
  </si>
  <si>
    <t>Op7-5.3.3.5</t>
  </si>
  <si>
    <t>Op7-5.3.3.6</t>
  </si>
  <si>
    <t>Op7-5.4</t>
  </si>
  <si>
    <t>Op7-5.4.1</t>
  </si>
  <si>
    <t>Op8-5.1</t>
  </si>
  <si>
    <t>Op8-5.1.1</t>
  </si>
  <si>
    <t>Op8-5.1.1.1</t>
  </si>
  <si>
    <t>Op8-5.1.1.2</t>
  </si>
  <si>
    <t>Op8-5.1.2</t>
  </si>
  <si>
    <t>Op8-5.1.2.1</t>
  </si>
  <si>
    <t>Op8-5.1.2.2</t>
  </si>
  <si>
    <t>Op8-5.1.2.3</t>
  </si>
  <si>
    <t>Op8-5.1.2.4</t>
  </si>
  <si>
    <t>Op8-5.1.2.5</t>
  </si>
  <si>
    <t>Op8-5.2</t>
  </si>
  <si>
    <t>Op8-5.2.1</t>
  </si>
  <si>
    <t>Op8-5.2.1.1</t>
  </si>
  <si>
    <t>Op8-5.2.1.2</t>
  </si>
  <si>
    <t>Op8-5.2.1.3</t>
  </si>
  <si>
    <t>Op8-5.2.2</t>
  </si>
  <si>
    <t>Op8-5.2.2.1</t>
  </si>
  <si>
    <t>Op8-5.2.2.2</t>
  </si>
  <si>
    <t>Op8-5.2.2.3</t>
  </si>
  <si>
    <t>Op8-5.2.2.4</t>
  </si>
  <si>
    <t>Op8-5.2.2.5</t>
  </si>
  <si>
    <t>Op8-5.2.2.6</t>
  </si>
  <si>
    <t>Op8-5.3</t>
  </si>
  <si>
    <t>Op8-5.3.1</t>
  </si>
  <si>
    <t>Op8-5.3.1.1</t>
  </si>
  <si>
    <t>Op8-5.3.1.2</t>
  </si>
  <si>
    <t>Op8-5.3.1.3</t>
  </si>
  <si>
    <t>Op8-5.3.2</t>
  </si>
  <si>
    <t>Op8-5.3.2.1</t>
  </si>
  <si>
    <t>Op8-5.3.2.2</t>
  </si>
  <si>
    <t>Op8-5.3.2.3</t>
  </si>
  <si>
    <t>Op8-5.3.2.4</t>
  </si>
  <si>
    <t>Op8-5.3.2.5</t>
  </si>
  <si>
    <t>Op8-5.3.2.6</t>
  </si>
  <si>
    <t>Op8-5.3.3</t>
  </si>
  <si>
    <t>Op8-5.3.3.1</t>
  </si>
  <si>
    <t>Op8-5.3.3.2</t>
  </si>
  <si>
    <t>Op8-5.3.3.3</t>
  </si>
  <si>
    <t>Op8-5.3.3.4</t>
  </si>
  <si>
    <t>Op8-5.3.3.5</t>
  </si>
  <si>
    <t>Op8-5.3.3.6</t>
  </si>
  <si>
    <t>Op8-5.4</t>
  </si>
  <si>
    <t>Op8-5.4.1</t>
  </si>
  <si>
    <t>B-6.1</t>
  </si>
  <si>
    <t>B-6.1.1</t>
  </si>
  <si>
    <t>B-6.1.2</t>
  </si>
  <si>
    <t>B-6.2</t>
  </si>
  <si>
    <t>B-6.2.1</t>
  </si>
  <si>
    <t>B-6.2.2</t>
  </si>
  <si>
    <t>B-6.2.3</t>
  </si>
  <si>
    <t>B-6.2.3.1</t>
  </si>
  <si>
    <t>B-6.2.3.2</t>
  </si>
  <si>
    <t>B-6.2.3.3</t>
  </si>
  <si>
    <t>B-6.2.3.4</t>
  </si>
  <si>
    <t>B-6.2.3.5</t>
  </si>
  <si>
    <t>B-6.2.4</t>
  </si>
  <si>
    <t>B-6.2.4.1</t>
  </si>
  <si>
    <t>B-6.2.4.2</t>
  </si>
  <si>
    <t>B-6.3</t>
  </si>
  <si>
    <t>B-6.3.1</t>
  </si>
  <si>
    <t>B-6.3.2</t>
  </si>
  <si>
    <t>B-6.3.3</t>
  </si>
  <si>
    <t>B-6.3.4</t>
  </si>
  <si>
    <t>B-6.3.4.1</t>
  </si>
  <si>
    <t>B-6.3.4.2</t>
  </si>
  <si>
    <t>B-6.4</t>
  </si>
  <si>
    <t>B-6.4.1</t>
  </si>
  <si>
    <t>B-6.5</t>
  </si>
  <si>
    <t>B-6.5.1</t>
  </si>
  <si>
    <t>B-6.5.2</t>
  </si>
  <si>
    <t>B-6.5.3</t>
  </si>
  <si>
    <t>Op1-6.1</t>
  </si>
  <si>
    <t>Op1-6.1.1</t>
  </si>
  <si>
    <t>Op1-6.1.2</t>
  </si>
  <si>
    <t>Op1-6.2</t>
  </si>
  <si>
    <t>Op1-6.2.1</t>
  </si>
  <si>
    <t>Op1-6.2.2</t>
  </si>
  <si>
    <t>Op1-6.2.3</t>
  </si>
  <si>
    <t>Op1-6.2.3.1</t>
  </si>
  <si>
    <t>Op1-6.2.3.2</t>
  </si>
  <si>
    <t>Op1-6.2.3.3</t>
  </si>
  <si>
    <t>Op1-6.2.3.4</t>
  </si>
  <si>
    <t>Op1-6.2.3.5</t>
  </si>
  <si>
    <t>Op1-6.2.4</t>
  </si>
  <si>
    <t>Op1-6.2.4.1</t>
  </si>
  <si>
    <t>Op1-6.2.4.2</t>
  </si>
  <si>
    <t>Op1-6.3</t>
  </si>
  <si>
    <t>Op1-6.3.1</t>
  </si>
  <si>
    <t>Op1-6.3.2</t>
  </si>
  <si>
    <t>Op1-6.3.3</t>
  </si>
  <si>
    <t>Op1-6.3.4</t>
  </si>
  <si>
    <t>Op1-6.3.4.1</t>
  </si>
  <si>
    <t>Op1-6.3.4.2</t>
  </si>
  <si>
    <t>Op1-6.4</t>
  </si>
  <si>
    <t>Op1-6.4.1</t>
  </si>
  <si>
    <t>Op1-6.5</t>
  </si>
  <si>
    <t>Op1-6.5.1</t>
  </si>
  <si>
    <t>Op1-6.5.2</t>
  </si>
  <si>
    <t>Op1-6.5.3</t>
  </si>
  <si>
    <t>Op2-6.1</t>
  </si>
  <si>
    <t>Op2-6.1.1</t>
  </si>
  <si>
    <t>Op2-6.1.2</t>
  </si>
  <si>
    <t>Op2-6.2</t>
  </si>
  <si>
    <t>Op2-6.2.1</t>
  </si>
  <si>
    <t>Op2-6.2.2</t>
  </si>
  <si>
    <t>Op2-6.2.3</t>
  </si>
  <si>
    <t>Op2-6.2.3.1</t>
  </si>
  <si>
    <t>Op2-6.2.3.2</t>
  </si>
  <si>
    <t>Op2-6.2.3.3</t>
  </si>
  <si>
    <t>Op2-6.2.3.4</t>
  </si>
  <si>
    <t>Op2-6.2.3.5</t>
  </si>
  <si>
    <t>Op2-6.2.4</t>
  </si>
  <si>
    <t>Op2-6.2.4.1</t>
  </si>
  <si>
    <t>Op2-6.2.4.2</t>
  </si>
  <si>
    <t>Op2-6.3</t>
  </si>
  <si>
    <t>Op2-6.3.1</t>
  </si>
  <si>
    <t>Op2-6.3.2</t>
  </si>
  <si>
    <t>Op2-6.3.3</t>
  </si>
  <si>
    <t>Op2-6.3.4</t>
  </si>
  <si>
    <t>Op2-6.3.4.1</t>
  </si>
  <si>
    <t>Op2-6.3.4.2</t>
  </si>
  <si>
    <t>Op2-6.4</t>
  </si>
  <si>
    <t>Op2-6.4.1</t>
  </si>
  <si>
    <t>Op2-6.5</t>
  </si>
  <si>
    <t>Op2-6.5.1</t>
  </si>
  <si>
    <t>Op2-6.5.2</t>
  </si>
  <si>
    <t>Op2-6.5.3</t>
  </si>
  <si>
    <t>Op6-6.1</t>
  </si>
  <si>
    <t>Op6-6.1.1</t>
  </si>
  <si>
    <t>Op6-6.1.1.1</t>
  </si>
  <si>
    <t>Op6-6.1.1.2</t>
  </si>
  <si>
    <t>Op6-6.1.2</t>
  </si>
  <si>
    <t>Op6-6.1.2.1</t>
  </si>
  <si>
    <t>Op6-6.1.2.2</t>
  </si>
  <si>
    <t>Op6-6.1.2.3</t>
  </si>
  <si>
    <t>Op6-6.1.2.4</t>
  </si>
  <si>
    <t>Op6-6.1.2.5</t>
  </si>
  <si>
    <t>Op6-6.2</t>
  </si>
  <si>
    <t>Op6-6.2.1</t>
  </si>
  <si>
    <t>Op6-6.2.1.1</t>
  </si>
  <si>
    <t>Op6-6.2.1.2</t>
  </si>
  <si>
    <t>Op6-6.2.1.3</t>
  </si>
  <si>
    <t>Op6-6.2.2</t>
  </si>
  <si>
    <t>Op6-6.2.2.1</t>
  </si>
  <si>
    <t>Op6-6.2.2.2</t>
  </si>
  <si>
    <t>Op6-6.2.2.3</t>
  </si>
  <si>
    <t>Op6-6.2.2.4</t>
  </si>
  <si>
    <t>Op6-6.2.2.5</t>
  </si>
  <si>
    <t>Op6-6.2.2.6</t>
  </si>
  <si>
    <t>Op6-6.3</t>
  </si>
  <si>
    <t>Op6-6.3.1</t>
  </si>
  <si>
    <t>Op6-6.3.1.1</t>
  </si>
  <si>
    <t>Op6-6.3.1.2</t>
  </si>
  <si>
    <t>Op6-6.3.1.3</t>
  </si>
  <si>
    <t>Op6-6.3.2</t>
  </si>
  <si>
    <t>Op6-6.3.2.1</t>
  </si>
  <si>
    <t>Op6-6.3.2.2</t>
  </si>
  <si>
    <t>Op6-6.3.2.3</t>
  </si>
  <si>
    <t>Op6-6.3.2.4</t>
  </si>
  <si>
    <t>Op6-6.3.2.5</t>
  </si>
  <si>
    <t>Op6-6.3.2.6</t>
  </si>
  <si>
    <t>Op6-6.3.3</t>
  </si>
  <si>
    <t>Op6-6.3.3.1</t>
  </si>
  <si>
    <t>Op6-6.3.3.2</t>
  </si>
  <si>
    <t>Op6-6.3.3.3</t>
  </si>
  <si>
    <t>Op6-6.3.3.4</t>
  </si>
  <si>
    <t>Op6-6.3.3.5</t>
  </si>
  <si>
    <t>Op6-6.3.3.6</t>
  </si>
  <si>
    <t>Op7-6.1</t>
  </si>
  <si>
    <t>Op7-6.1.1</t>
  </si>
  <si>
    <t>Op7-6.1.1.1</t>
  </si>
  <si>
    <t>Op7-6.1.1.2</t>
  </si>
  <si>
    <t>Op7-6.1.2</t>
  </si>
  <si>
    <t>Op7-6.1.2.1</t>
  </si>
  <si>
    <t>Op7-6.1.2.2</t>
  </si>
  <si>
    <t>Op7-6.1.2.3</t>
  </si>
  <si>
    <t>Op7-6.1.2.4</t>
  </si>
  <si>
    <t>Op7-6.1.2.5</t>
  </si>
  <si>
    <t>Op7-6.2</t>
  </si>
  <si>
    <t>Op7-6.2.1</t>
  </si>
  <si>
    <t>Op7-6.2.1.1</t>
  </si>
  <si>
    <t>Op7-6.2.1.2</t>
  </si>
  <si>
    <t>Op7-6.2.1.3</t>
  </si>
  <si>
    <t>Op7-6.2.2</t>
  </si>
  <si>
    <t>Op7-6.2.2.1</t>
  </si>
  <si>
    <t>Op7-6.2.2.2</t>
  </si>
  <si>
    <t>Op7-6.2.2.3</t>
  </si>
  <si>
    <t>Op7-6.2.2.4</t>
  </si>
  <si>
    <t>Op7-6.2.2.5</t>
  </si>
  <si>
    <t>Op7-6.2.2.6</t>
  </si>
  <si>
    <t>Op7-6.3</t>
  </si>
  <si>
    <t>Op7-6.3.1</t>
  </si>
  <si>
    <t>Op7-6.3.1.1</t>
  </si>
  <si>
    <t>Op7-6.3.1.2</t>
  </si>
  <si>
    <t>Op7-6.3.1.3</t>
  </si>
  <si>
    <t>Op7-6.3.2</t>
  </si>
  <si>
    <t>Op7-6.3.2.1</t>
  </si>
  <si>
    <t>Op7-6.3.2.2</t>
  </si>
  <si>
    <t>Op7-6.3.2.3</t>
  </si>
  <si>
    <t>Op7-6.3.2.4</t>
  </si>
  <si>
    <t>Op7-6.3.2.5</t>
  </si>
  <si>
    <t>Op7-6.3.2.6</t>
  </si>
  <si>
    <t>Op7-6.3.3</t>
  </si>
  <si>
    <t>Op7-6.3.3.1</t>
  </si>
  <si>
    <t>Op7-6.3.3.2</t>
  </si>
  <si>
    <t>Op7-6.3.3.3</t>
  </si>
  <si>
    <t>Op7-6.3.3.4</t>
  </si>
  <si>
    <t>Op7-6.3.3.5</t>
  </si>
  <si>
    <t>Op7-6.3.3.6</t>
  </si>
  <si>
    <t>Op7-6.4</t>
  </si>
  <si>
    <t>Op7-6.4.1</t>
  </si>
  <si>
    <t>Op8-6.1</t>
  </si>
  <si>
    <t>Op8-6.1.1</t>
  </si>
  <si>
    <t>Op8-6.1.1.1</t>
  </si>
  <si>
    <t>Op8-6.1.1.2</t>
  </si>
  <si>
    <t>Op8-6.1.2</t>
  </si>
  <si>
    <t>Op8-6.1.2.1</t>
  </si>
  <si>
    <t>Op8-6.1.2.2</t>
  </si>
  <si>
    <t>Op8-6.1.2.3</t>
  </si>
  <si>
    <t>Op8-6.1.2.4</t>
  </si>
  <si>
    <t>Op8-6.1.2.5</t>
  </si>
  <si>
    <t>Op8-6.2</t>
  </si>
  <si>
    <t>Op8-6.2.1</t>
  </si>
  <si>
    <t>Op8-6.2.1.1</t>
  </si>
  <si>
    <t>Op8-6.2.1.2</t>
  </si>
  <si>
    <t>Op8-6.2.1.3</t>
  </si>
  <si>
    <t>Op8-6.2.2</t>
  </si>
  <si>
    <t>Op8-6.2.2.1</t>
  </si>
  <si>
    <t>Op8-6.2.2.2</t>
  </si>
  <si>
    <t>Op8-6.2.2.3</t>
  </si>
  <si>
    <t>Op8-6.2.2.4</t>
  </si>
  <si>
    <t>Op8-6.2.2.5</t>
  </si>
  <si>
    <t>Op8-6.2.2.6</t>
  </si>
  <si>
    <t>Op8-6.3</t>
  </si>
  <si>
    <t>Op8-6.3.1</t>
  </si>
  <si>
    <t>Op8-6.3.1.1</t>
  </si>
  <si>
    <t>Op8-6.3.1.2</t>
  </si>
  <si>
    <t>Op8-6.3.1.3</t>
  </si>
  <si>
    <t>Op8-6.3.2</t>
  </si>
  <si>
    <t>Op8-6.3.2.1</t>
  </si>
  <si>
    <t>Op8-6.3.2.2</t>
  </si>
  <si>
    <t>Op8-6.3.2.3</t>
  </si>
  <si>
    <t>Op8-6.3.2.4</t>
  </si>
  <si>
    <t>Op8-6.3.2.5</t>
  </si>
  <si>
    <t>Op8-6.3.2.6</t>
  </si>
  <si>
    <t>Op8-6.3.3</t>
  </si>
  <si>
    <t>Op8-6.3.3.1</t>
  </si>
  <si>
    <t>Op8-6.3.3.2</t>
  </si>
  <si>
    <t>Op8-6.3.3.3</t>
  </si>
  <si>
    <t>Op8-6.3.3.4</t>
  </si>
  <si>
    <t>Op8-6.3.3.5</t>
  </si>
  <si>
    <t>Op8-6.3.3.6</t>
  </si>
  <si>
    <t>Op8-6.4</t>
  </si>
  <si>
    <t>Op8-6.4.1</t>
  </si>
  <si>
    <t>B-7.1</t>
  </si>
  <si>
    <t>B-7.1.1</t>
  </si>
  <si>
    <t>B-7.1.2</t>
  </si>
  <si>
    <t>B-7.2</t>
  </si>
  <si>
    <t>B-7.2.1</t>
  </si>
  <si>
    <t>B-7.2.2</t>
  </si>
  <si>
    <t>B-7.2.3</t>
  </si>
  <si>
    <t>B-7.2.3.1</t>
  </si>
  <si>
    <t>B-7.2.3.2</t>
  </si>
  <si>
    <t>B-7.2.3.3</t>
  </si>
  <si>
    <t>B-7.2.3.4</t>
  </si>
  <si>
    <t>B-7.2.3.5</t>
  </si>
  <si>
    <t>B-7.2.4</t>
  </si>
  <si>
    <t>B-7.2.4.1</t>
  </si>
  <si>
    <t>B-7.2.4.2</t>
  </si>
  <si>
    <t>B-7.3</t>
  </si>
  <si>
    <t>B-7.3.1</t>
  </si>
  <si>
    <t>B-7.3.2</t>
  </si>
  <si>
    <t>B-7.3.3</t>
  </si>
  <si>
    <t>B-7.3.4</t>
  </si>
  <si>
    <t>B-7.3.4.1</t>
  </si>
  <si>
    <t>B-7.3.4.2</t>
  </si>
  <si>
    <t>B-7.4</t>
  </si>
  <si>
    <t>B-7.4.1</t>
  </si>
  <si>
    <t>B-7.5</t>
  </si>
  <si>
    <t>B-7.5.1</t>
  </si>
  <si>
    <t>B-7.5.2</t>
  </si>
  <si>
    <t>B-7.5.3</t>
  </si>
  <si>
    <t>Op1-7.1</t>
  </si>
  <si>
    <t>Op1-7.1.1</t>
  </si>
  <si>
    <t>Op1-7.1.2</t>
  </si>
  <si>
    <t>Op1-7.2</t>
  </si>
  <si>
    <t>Op1-7.2.1</t>
  </si>
  <si>
    <t>Op1-7.2.2</t>
  </si>
  <si>
    <t>Op1-7.2.3</t>
  </si>
  <si>
    <t>Op1-7.2.3.1</t>
  </si>
  <si>
    <t>Op1-7.2.3.2</t>
  </si>
  <si>
    <t>Op1-7.2.3.3</t>
  </si>
  <si>
    <t>Op1-7.2.3.4</t>
  </si>
  <si>
    <t>Op1-7.2.3.5</t>
  </si>
  <si>
    <t>Op1-7.2.4</t>
  </si>
  <si>
    <t>Op1-7.2.4.1</t>
  </si>
  <si>
    <t>Op1-7.2.4.2</t>
  </si>
  <si>
    <t>Op1-7.3</t>
  </si>
  <si>
    <t>Op1-7.3.1</t>
  </si>
  <si>
    <t>Op1-7.3.2</t>
  </si>
  <si>
    <t>Op1-7.3.3</t>
  </si>
  <si>
    <t>Op1-7.3.4</t>
  </si>
  <si>
    <t>Op1-7.3.4.1</t>
  </si>
  <si>
    <t>Op1-7.3.4.2</t>
  </si>
  <si>
    <t>Op1-7.4</t>
  </si>
  <si>
    <t>Op1-7.4.1</t>
  </si>
  <si>
    <t>Op1-7.5</t>
  </si>
  <si>
    <t>Op1-7.5.1</t>
  </si>
  <si>
    <t>Op1-7.5.2</t>
  </si>
  <si>
    <t>Op1-7.5.3</t>
  </si>
  <si>
    <t>Op2-7.1</t>
  </si>
  <si>
    <t>Op2-7.1.1</t>
  </si>
  <si>
    <t>Op2-7.1.2</t>
  </si>
  <si>
    <t>Op2-7.2</t>
  </si>
  <si>
    <t>Op2-7.2.1</t>
  </si>
  <si>
    <t>Op2-7.2.2</t>
  </si>
  <si>
    <t>Op2-7.2.3</t>
  </si>
  <si>
    <t>Op2-7.2.3.1</t>
  </si>
  <si>
    <t>Op2-7.2.3.2</t>
  </si>
  <si>
    <t>Op2-7.2.3.3</t>
  </si>
  <si>
    <t>Op2-7.2.3.4</t>
  </si>
  <si>
    <t>Op2-7.2.3.5</t>
  </si>
  <si>
    <t>Op2-7.2.4</t>
  </si>
  <si>
    <t>Op2-7.2.4.1</t>
  </si>
  <si>
    <t>Op2-7.2.4.2</t>
  </si>
  <si>
    <t>Op2-7.3</t>
  </si>
  <si>
    <t>Op2-7.3.1</t>
  </si>
  <si>
    <t>Op2-7.3.2</t>
  </si>
  <si>
    <t>Op2-7.3.3</t>
  </si>
  <si>
    <t>Op2-7.3.4</t>
  </si>
  <si>
    <t>Op2-7.3.4.1</t>
  </si>
  <si>
    <t>Op2-7.3.4.2</t>
  </si>
  <si>
    <t>Op2-7.4</t>
  </si>
  <si>
    <t>Op2-7.4.1</t>
  </si>
  <si>
    <t>Op2-7.5</t>
  </si>
  <si>
    <t>Op2-7.5.1</t>
  </si>
  <si>
    <t>Op2-7.5.2</t>
  </si>
  <si>
    <t>Op2-7.5.3</t>
  </si>
  <si>
    <t>Op6-7.1</t>
  </si>
  <si>
    <t>Op6-7.1.1</t>
  </si>
  <si>
    <t>Op6-7.1.1.1</t>
  </si>
  <si>
    <t>Op6-7.1.1.2</t>
  </si>
  <si>
    <t>Op6-7.1.2</t>
  </si>
  <si>
    <t>Op6-7.1.2.1</t>
  </si>
  <si>
    <t>Op6-7.1.2.2</t>
  </si>
  <si>
    <t>Op6-7.1.2.3</t>
  </si>
  <si>
    <t>Op6-7.1.2.4</t>
  </si>
  <si>
    <t>Op6-7.1.2.5</t>
  </si>
  <si>
    <t>Op6-7.2</t>
  </si>
  <si>
    <t>Op6-7.2.1</t>
  </si>
  <si>
    <t>Op6-7.2.1.1</t>
  </si>
  <si>
    <t>Op6-7.2.1.2</t>
  </si>
  <si>
    <t>Op6-7.2.1.3</t>
  </si>
  <si>
    <t>Op6-7.2.2</t>
  </si>
  <si>
    <t>Op6-7.2.2.1</t>
  </si>
  <si>
    <t>Op6-7.2.2.2</t>
  </si>
  <si>
    <t>Op6-7.2.2.3</t>
  </si>
  <si>
    <t>Op6-7.2.2.4</t>
  </si>
  <si>
    <t>Op6-7.2.2.5</t>
  </si>
  <si>
    <t>Op6-7.2.2.6</t>
  </si>
  <si>
    <t>Op6-7.3</t>
  </si>
  <si>
    <t>Op6-7.3.1</t>
  </si>
  <si>
    <t>Op6-7.3.1.1</t>
  </si>
  <si>
    <t>Op6-7.3.1.2</t>
  </si>
  <si>
    <t>Op6-7.3.1.3</t>
  </si>
  <si>
    <t>Op6-7.3.2</t>
  </si>
  <si>
    <t>Op6-7.3.2.1</t>
  </si>
  <si>
    <t>Op6-7.3.2.2</t>
  </si>
  <si>
    <t>Op6-7.3.2.3</t>
  </si>
  <si>
    <t>Op6-7.3.2.4</t>
  </si>
  <si>
    <t>Op6-7.3.2.5</t>
  </si>
  <si>
    <t>Op6-7.3.2.6</t>
  </si>
  <si>
    <t>Op6-7.3.3</t>
  </si>
  <si>
    <t>Op6-7.3.3.1</t>
  </si>
  <si>
    <t>Op6-7.3.3.2</t>
  </si>
  <si>
    <t>Op6-7.3.3.3</t>
  </si>
  <si>
    <t>Op6-7.3.3.4</t>
  </si>
  <si>
    <t>Op6-7.3.3.5</t>
  </si>
  <si>
    <t>Op6-7.3.3.6</t>
  </si>
  <si>
    <t>Op7-7.1</t>
  </si>
  <si>
    <t>Op7-7.1.1</t>
  </si>
  <si>
    <t>Op7-7.1.1.1</t>
  </si>
  <si>
    <t>Op7-7.1.1.2</t>
  </si>
  <si>
    <t>Op7-7.1.2</t>
  </si>
  <si>
    <t>Op7-7.1.2.1</t>
  </si>
  <si>
    <t>Op7-7.1.2.2</t>
  </si>
  <si>
    <t>Op7-7.1.2.3</t>
  </si>
  <si>
    <t>Op7-7.1.2.4</t>
  </si>
  <si>
    <t>Op7-7.1.2.5</t>
  </si>
  <si>
    <t>Op7-7.2</t>
  </si>
  <si>
    <t>Op7-7.2.1</t>
  </si>
  <si>
    <t>Op7-7.2.1.1</t>
  </si>
  <si>
    <t>Op7-7.2.1.2</t>
  </si>
  <si>
    <t>Op7-7.2.1.3</t>
  </si>
  <si>
    <t>Op7-7.2.2</t>
  </si>
  <si>
    <t>Op7-7.2.2.1</t>
  </si>
  <si>
    <t>Op7-7.2.2.2</t>
  </si>
  <si>
    <t>Op7-7.2.2.3</t>
  </si>
  <si>
    <t>Op7-7.2.2.4</t>
  </si>
  <si>
    <t>Op7-7.2.2.5</t>
  </si>
  <si>
    <t>Op7-7.2.2.6</t>
  </si>
  <si>
    <t>Op7-7.3</t>
  </si>
  <si>
    <t>Op7-7.3.1</t>
  </si>
  <si>
    <t>Op7-7.3.1.1</t>
  </si>
  <si>
    <t>Op7-7.3.1.2</t>
  </si>
  <si>
    <t>Op7-7.3.1.3</t>
  </si>
  <si>
    <t>Op7-7.3.2</t>
  </si>
  <si>
    <t>Op7-7.3.2.1</t>
  </si>
  <si>
    <t>Op7-7.3.2.2</t>
  </si>
  <si>
    <t>Op7-7.3.2.3</t>
  </si>
  <si>
    <t>Op7-7.3.2.4</t>
  </si>
  <si>
    <t>Op7-7.3.2.5</t>
  </si>
  <si>
    <t>Op7-7.3.2.6</t>
  </si>
  <si>
    <t>Op7-7.3.3</t>
  </si>
  <si>
    <t>Op7-7.3.3.1</t>
  </si>
  <si>
    <t>Op7-7.3.3.2</t>
  </si>
  <si>
    <t>Op7-7.3.3.3</t>
  </si>
  <si>
    <t>Op7-7.3.3.4</t>
  </si>
  <si>
    <t>Op7-7.3.3.5</t>
  </si>
  <si>
    <t>Op7-7.3.3.6</t>
  </si>
  <si>
    <t>Op7-8.4</t>
  </si>
  <si>
    <t>Op7-8.4.1</t>
  </si>
  <si>
    <t>Op7-7.4</t>
  </si>
  <si>
    <t>Op7-7.4.1</t>
  </si>
  <si>
    <t>Op8-7.1</t>
  </si>
  <si>
    <t>Op8-7.1.1</t>
  </si>
  <si>
    <t>Op8-7.1.1.1</t>
  </si>
  <si>
    <t>Op8-7.1.1.2</t>
  </si>
  <si>
    <t>Op8-7.1.2</t>
  </si>
  <si>
    <t>Op8-7.1.2.1</t>
  </si>
  <si>
    <t>Op8-7.1.2.2</t>
  </si>
  <si>
    <t>Op8-7.1.2.3</t>
  </si>
  <si>
    <t>Op8-7.1.2.4</t>
  </si>
  <si>
    <t>Op8-7.1.2.5</t>
  </si>
  <si>
    <t>Op8-7.2</t>
  </si>
  <si>
    <t>Op8-7.2.1</t>
  </si>
  <si>
    <t>Op8-7.2.1.1</t>
  </si>
  <si>
    <t>Op8-7.2.1.2</t>
  </si>
  <si>
    <t>Op8-7.2.1.3</t>
  </si>
  <si>
    <t>Op8-7.2.2</t>
  </si>
  <si>
    <t>Op8-7.2.2.1</t>
  </si>
  <si>
    <t>Op8-7.2.2.2</t>
  </si>
  <si>
    <t>Op8-7.2.2.3</t>
  </si>
  <si>
    <t>Op8-7.2.2.4</t>
  </si>
  <si>
    <t>Op8-7.2.2.5</t>
  </si>
  <si>
    <t>Op8-7.2.2.6</t>
  </si>
  <si>
    <t>Op8-7.3</t>
  </si>
  <si>
    <t>Op8-7.3.1</t>
  </si>
  <si>
    <t>Op8-7.3.1.1</t>
  </si>
  <si>
    <t>Op8-7.3.1.2</t>
  </si>
  <si>
    <t>Op8-7.3.1.3</t>
  </si>
  <si>
    <t>Op8-7.3.2</t>
  </si>
  <si>
    <t>Op8-7.3.2.1</t>
  </si>
  <si>
    <t>Op8-7.3.2.2</t>
  </si>
  <si>
    <t>Op8-7.3.2.3</t>
  </si>
  <si>
    <t>Op8-7.3.2.4</t>
  </si>
  <si>
    <t>Op8-7.3.2.5</t>
  </si>
  <si>
    <t>Op8-7.3.2.6</t>
  </si>
  <si>
    <t>Op8-7.3.3</t>
  </si>
  <si>
    <t>Op8-7.3.3.1</t>
  </si>
  <si>
    <t>Op8-7.3.3.2</t>
  </si>
  <si>
    <t>Op8-7.3.3.3</t>
  </si>
  <si>
    <t>Op8-7.3.3.4</t>
  </si>
  <si>
    <t>Op8-7.3.3.5</t>
  </si>
  <si>
    <t>Op8-7.3.3.6</t>
  </si>
  <si>
    <t>Op8-7.4</t>
  </si>
  <si>
    <t>Op8-7.4.1</t>
  </si>
  <si>
    <t>B-8.1</t>
  </si>
  <si>
    <t>B-8.1.1</t>
  </si>
  <si>
    <t>B-8.1.2</t>
  </si>
  <si>
    <t>B-8.2</t>
  </si>
  <si>
    <t>B-8.2.1</t>
  </si>
  <si>
    <t>B-8.2.2</t>
  </si>
  <si>
    <t>B-8.2.3</t>
  </si>
  <si>
    <t>B-8.2.3.1</t>
  </si>
  <si>
    <t>B-8.2.3.2</t>
  </si>
  <si>
    <t>B-8.2.3.3</t>
  </si>
  <si>
    <t>B-8.2.3.4</t>
  </si>
  <si>
    <t>B-8.2.3.5</t>
  </si>
  <si>
    <t>B-8.2.4</t>
  </si>
  <si>
    <t>B-8.2.4.1</t>
  </si>
  <si>
    <t>B-8.2.4.2</t>
  </si>
  <si>
    <t>B-8.3</t>
  </si>
  <si>
    <t>B-8.3.1</t>
  </si>
  <si>
    <t>B-8.3.2</t>
  </si>
  <si>
    <t>B-8.3.3</t>
  </si>
  <si>
    <t>B-8.3.4</t>
  </si>
  <si>
    <t>B-8.3.4.1</t>
  </si>
  <si>
    <t>B-8.3.4.2</t>
  </si>
  <si>
    <t>B-8.4</t>
  </si>
  <si>
    <t>B-8.4.1</t>
  </si>
  <si>
    <t>B-8.5</t>
  </si>
  <si>
    <t>B-8.5.1</t>
  </si>
  <si>
    <t>B-8.5.2</t>
  </si>
  <si>
    <t>B-8.5.3</t>
  </si>
  <si>
    <t>Op1-8.1</t>
  </si>
  <si>
    <t>Op1-8.1.1</t>
  </si>
  <si>
    <t>Op1-8.1.2</t>
  </si>
  <si>
    <t>Op1-8.2</t>
  </si>
  <si>
    <t>Op1-8.2.1</t>
  </si>
  <si>
    <t>Op1-8.2.2</t>
  </si>
  <si>
    <t>Op1-8.2.3</t>
  </si>
  <si>
    <t>Op1-8.2.3.1</t>
  </si>
  <si>
    <t>Op1-8.2.3.2</t>
  </si>
  <si>
    <t>Op1-8.2.3.3</t>
  </si>
  <si>
    <t>Op1-8.2.3.4</t>
  </si>
  <si>
    <t>Op1-8.2.3.5</t>
  </si>
  <si>
    <t>Op1-8.2.4</t>
  </si>
  <si>
    <t>Op1-8.2.4.1</t>
  </si>
  <si>
    <t>Op1-8.2.4.2</t>
  </si>
  <si>
    <t>Op1-8.3</t>
  </si>
  <si>
    <t>Op1-8.3.1</t>
  </si>
  <si>
    <t>Op1-8.3.2</t>
  </si>
  <si>
    <t>Op1-8.3.3</t>
  </si>
  <si>
    <t>Op1-8.3.4</t>
  </si>
  <si>
    <t>Op1-8.3.4.1</t>
  </si>
  <si>
    <t>Op1-8.3.4.2</t>
  </si>
  <si>
    <t>Op1-8.4</t>
  </si>
  <si>
    <t>Op1-8.4.1</t>
  </si>
  <si>
    <t>Op1-8.5</t>
  </si>
  <si>
    <t>Op1-8.5.1</t>
  </si>
  <si>
    <t>Op1-8.5.2</t>
  </si>
  <si>
    <t>Op1-8.5.3</t>
  </si>
  <si>
    <t>Op2-8.1</t>
  </si>
  <si>
    <t>Op2-8.1.1</t>
  </si>
  <si>
    <t>Op2-8.1.2</t>
  </si>
  <si>
    <t>Op2-8.2</t>
  </si>
  <si>
    <t>Op2-8.2.1</t>
  </si>
  <si>
    <t>Op2-8.2.2</t>
  </si>
  <si>
    <t>Op2-8.2.3</t>
  </si>
  <si>
    <t>Op2-8.2.3.1</t>
  </si>
  <si>
    <t>Op2-8.2.3.2</t>
  </si>
  <si>
    <t>Op2-8.2.3.3</t>
  </si>
  <si>
    <t>Op2-8.2.3.4</t>
  </si>
  <si>
    <t>Op2-8.2.3.5</t>
  </si>
  <si>
    <t>Op2-8.2.4</t>
  </si>
  <si>
    <t>Op2-8.2.4.1</t>
  </si>
  <si>
    <t>Op2-8.2.4.2</t>
  </si>
  <si>
    <t>Op2-8.3</t>
  </si>
  <si>
    <t>Op2-8.3.1</t>
  </si>
  <si>
    <t>Op2-8.3.2</t>
  </si>
  <si>
    <t>Op2-8.3.3</t>
  </si>
  <si>
    <t>Op2-8.3.4</t>
  </si>
  <si>
    <t>Op2-8.3.4.1</t>
  </si>
  <si>
    <t>Op2-8.3.4.2</t>
  </si>
  <si>
    <t>Op2-8.4</t>
  </si>
  <si>
    <t>Op2-8.4.1</t>
  </si>
  <si>
    <t>Op2-8.5</t>
  </si>
  <si>
    <t>Op2-8.5.1</t>
  </si>
  <si>
    <t>Op2-8.5.2</t>
  </si>
  <si>
    <t>Op2-8.5.3</t>
  </si>
  <si>
    <t>Op6-8.1</t>
  </si>
  <si>
    <t>Op6-8.1.1</t>
  </si>
  <si>
    <t>Op6-8.1.1.1</t>
  </si>
  <si>
    <t>Op6-8.1.1.2</t>
  </si>
  <si>
    <t>Op6-8.1.2</t>
  </si>
  <si>
    <t>Op6-8.1.2.1</t>
  </si>
  <si>
    <t>Op6-8.1.2.2</t>
  </si>
  <si>
    <t>Op6-8.1.2.3</t>
  </si>
  <si>
    <t>Op6-8.1.2.4</t>
  </si>
  <si>
    <t>Op6-8.1.2.5</t>
  </si>
  <si>
    <t>Op6-8.2</t>
  </si>
  <si>
    <t>Op6-8.2.1</t>
  </si>
  <si>
    <t>Op6-8.2.1.1</t>
  </si>
  <si>
    <t>Op6-8.2.1.2</t>
  </si>
  <si>
    <t>Op6-8.2.1.3</t>
  </si>
  <si>
    <t>Op6-8.2.2</t>
  </si>
  <si>
    <t>Op6-8.2.2.1</t>
  </si>
  <si>
    <t>Op6-8.2.2.2</t>
  </si>
  <si>
    <t>Op6-8.2.2.3</t>
  </si>
  <si>
    <t>Op6-8.2.2.4</t>
  </si>
  <si>
    <t>Op6-8.2.2.5</t>
  </si>
  <si>
    <t>Op6-8.2.2.6</t>
  </si>
  <si>
    <t>Op6-8.3</t>
  </si>
  <si>
    <t>Op6-8.3.1</t>
  </si>
  <si>
    <t>Op6-8.3.1.1</t>
  </si>
  <si>
    <t>Op6-8.3.1.2</t>
  </si>
  <si>
    <t>Op6-8.3.1.3</t>
  </si>
  <si>
    <t>Op6-8.3.2</t>
  </si>
  <si>
    <t>Op6-8.3.2.1</t>
  </si>
  <si>
    <t>Op6-8.3.2.2</t>
  </si>
  <si>
    <t>Op6-8.3.2.3</t>
  </si>
  <si>
    <t>Op6-8.3.2.4</t>
  </si>
  <si>
    <t>Op6-8.3.2.5</t>
  </si>
  <si>
    <t>Op6-8.3.2.6</t>
  </si>
  <si>
    <t>Op6-8.3.3</t>
  </si>
  <si>
    <t>Op6-8.3.3.1</t>
  </si>
  <si>
    <t>Op6-8.3.3.2</t>
  </si>
  <si>
    <t>Op6-8.3.3.3</t>
  </si>
  <si>
    <t>Op6-8.3.3.4</t>
  </si>
  <si>
    <t>Op6-8.3.3.5</t>
  </si>
  <si>
    <t>Op6-8.3.3.6</t>
  </si>
  <si>
    <t>Op6-8.4</t>
  </si>
  <si>
    <t>Op6-8.4.1</t>
  </si>
  <si>
    <t>Op6-7.4</t>
  </si>
  <si>
    <t>Op6-7.4.1</t>
  </si>
  <si>
    <t>Op6-6.4</t>
  </si>
  <si>
    <t>Op6-6.4.1</t>
  </si>
  <si>
    <t>Op6-5.4</t>
  </si>
  <si>
    <t>Op6-5.4.1</t>
  </si>
  <si>
    <t>Op6-4.4</t>
  </si>
  <si>
    <t>Op6-4.4.1</t>
  </si>
  <si>
    <t>Op6-3.4</t>
  </si>
  <si>
    <t>Op6-3.4.1</t>
  </si>
  <si>
    <t>Op6-2.4</t>
  </si>
  <si>
    <t>Op6-2.4.1</t>
  </si>
  <si>
    <t>Op6-1.4</t>
  </si>
  <si>
    <t>Op6-1.4.1</t>
  </si>
  <si>
    <t>Op7-8.1</t>
  </si>
  <si>
    <t>Op7-8.1.1</t>
  </si>
  <si>
    <t>Op7-8.1.1.1</t>
  </si>
  <si>
    <t>Op7-8.1.1.2</t>
  </si>
  <si>
    <t>Op7-8.1.2</t>
  </si>
  <si>
    <t>Op7-8.1.2.1</t>
  </si>
  <si>
    <t>Op7-8.1.2.2</t>
  </si>
  <si>
    <t>Op7-8.1.2.3</t>
  </si>
  <si>
    <t>Op7-8.1.2.4</t>
  </si>
  <si>
    <t>Op7-8.1.2.5</t>
  </si>
  <si>
    <t>Op7-8.2</t>
  </si>
  <si>
    <t>Op7-8.2.1</t>
  </si>
  <si>
    <t>Op7-8.2.1.1</t>
  </si>
  <si>
    <t>Op7-8.2.1.2</t>
  </si>
  <si>
    <t>Op7-8.2.1.3</t>
  </si>
  <si>
    <t>Op7-8.2.2</t>
  </si>
  <si>
    <t>Op7-8.2.2.1</t>
  </si>
  <si>
    <t>Op7-8.2.2.2</t>
  </si>
  <si>
    <t>Op7-8.2.2.3</t>
  </si>
  <si>
    <t>Op7-8.2.2.4</t>
  </si>
  <si>
    <t>Op7-8.2.2.5</t>
  </si>
  <si>
    <t>Op7-8.2.2.6</t>
  </si>
  <si>
    <t>Op7-8.3</t>
  </si>
  <si>
    <t>Op7-8.3.1</t>
  </si>
  <si>
    <t>Op7-8.3.1.1</t>
  </si>
  <si>
    <t>Op7-8.3.1.2</t>
  </si>
  <si>
    <t>Op7-8.3.1.3</t>
  </si>
  <si>
    <t>Op7-8.3.2</t>
  </si>
  <si>
    <t>Op7-8.3.2.1</t>
  </si>
  <si>
    <t>Op7-8.3.2.2</t>
  </si>
  <si>
    <t>Op7-8.3.2.3</t>
  </si>
  <si>
    <t>Op7-8.3.2.4</t>
  </si>
  <si>
    <t>Op7-8.3.2.5</t>
  </si>
  <si>
    <t>Op7-8.3.2.6</t>
  </si>
  <si>
    <t>Op7-8.3.3</t>
  </si>
  <si>
    <t>Op7-8.3.3.1</t>
  </si>
  <si>
    <t>Op7-8.3.3.2</t>
  </si>
  <si>
    <t>Op7-8.3.3.3</t>
  </si>
  <si>
    <t>Op7-8.3.3.4</t>
  </si>
  <si>
    <t>Op7-8.3.3.5</t>
  </si>
  <si>
    <t>Op7-8.3.3.6</t>
  </si>
  <si>
    <t>Op8-8.1</t>
  </si>
  <si>
    <t>Op8-8.1.1</t>
  </si>
  <si>
    <t>Op8-8.1.1.1</t>
  </si>
  <si>
    <t>Op8-8.1.1.2</t>
  </si>
  <si>
    <t>Op8-8.1.2</t>
  </si>
  <si>
    <t>Op8-8.1.2.1</t>
  </si>
  <si>
    <t>Op8-8.1.2.2</t>
  </si>
  <si>
    <t>Op8-8.1.2.3</t>
  </si>
  <si>
    <t>Op8-8.1.2.4</t>
  </si>
  <si>
    <t>Op8-8.1.2.5</t>
  </si>
  <si>
    <t>Op8-8.2</t>
  </si>
  <si>
    <t>Op8-8.2.1</t>
  </si>
  <si>
    <t>Op8-8.2.1.1</t>
  </si>
  <si>
    <t>Op8-8.2.1.2</t>
  </si>
  <si>
    <t>Op8-8.2.1.3</t>
  </si>
  <si>
    <t>Op8-8.2.2</t>
  </si>
  <si>
    <t>Op8-8.2.2.1</t>
  </si>
  <si>
    <t>Op8-8.2.2.2</t>
  </si>
  <si>
    <t>Op8-8.2.2.3</t>
  </si>
  <si>
    <t>Op8-8.2.2.4</t>
  </si>
  <si>
    <t>Op8-8.2.2.5</t>
  </si>
  <si>
    <t>Op8-8.2.2.6</t>
  </si>
  <si>
    <t>Op8-8.3</t>
  </si>
  <si>
    <t>Op8-8.3.1</t>
  </si>
  <si>
    <t>Op8-8.3.1.1</t>
  </si>
  <si>
    <t>Op8-8.3.1.2</t>
  </si>
  <si>
    <t>Op8-8.3.1.3</t>
  </si>
  <si>
    <t>Op8-8.3.2</t>
  </si>
  <si>
    <t>Op8-8.3.2.1</t>
  </si>
  <si>
    <t>Op8-8.3.2.2</t>
  </si>
  <si>
    <t>Op8-8.3.2.3</t>
  </si>
  <si>
    <t>Op8-8.3.2.4</t>
  </si>
  <si>
    <t>Op8-8.3.2.5</t>
  </si>
  <si>
    <t>Op8-8.3.2.6</t>
  </si>
  <si>
    <t>Op8-8.3.3</t>
  </si>
  <si>
    <t>Op8-8.3.3.1</t>
  </si>
  <si>
    <t>Op8-8.3.3.2</t>
  </si>
  <si>
    <t>Op8-8.3.3.3</t>
  </si>
  <si>
    <t>Op8-8.3.3.4</t>
  </si>
  <si>
    <t>Op8-8.3.3.5</t>
  </si>
  <si>
    <t>Op8-8.3.3.6</t>
  </si>
  <si>
    <t>Op8-8.4</t>
  </si>
  <si>
    <t>Op8-8.4.1</t>
  </si>
  <si>
    <t>B-9.5.1</t>
  </si>
  <si>
    <t>B-9.5.2</t>
  </si>
  <si>
    <t>B-9.5.3</t>
  </si>
  <si>
    <t>Op1-9.5.1</t>
  </si>
  <si>
    <t>Op1-9.5.2</t>
  </si>
  <si>
    <t>Op1-9.5.3</t>
  </si>
  <si>
    <t>Op2-9.5.1</t>
  </si>
  <si>
    <t>Op2-9.5.2</t>
  </si>
  <si>
    <t>Op2-9.5.3</t>
  </si>
  <si>
    <t>B-10.5.1</t>
  </si>
  <si>
    <t>B-10.5.2</t>
  </si>
  <si>
    <t>B-10.5.3</t>
  </si>
  <si>
    <t>Op1-10.5.1</t>
  </si>
  <si>
    <t>Op1-10.5.2</t>
  </si>
  <si>
    <t>Op1-10.5.3</t>
  </si>
  <si>
    <t>Op2-10.5.1</t>
  </si>
  <si>
    <t>Op2-10.5.2</t>
  </si>
  <si>
    <t>Op2-10.5.3</t>
  </si>
  <si>
    <t>B-11.5.1</t>
  </si>
  <si>
    <t>B-11.5.2</t>
  </si>
  <si>
    <t>B-11.5.3</t>
  </si>
  <si>
    <t>Op1-11.5.1</t>
  </si>
  <si>
    <t>Op1-11.5.2</t>
  </si>
  <si>
    <t>Op1-11.5.3</t>
  </si>
  <si>
    <t>Op2-11.5.1</t>
  </si>
  <si>
    <t>Op2-11.5.2</t>
  </si>
  <si>
    <t>Op2-11.5.3</t>
  </si>
  <si>
    <t>B-9.1</t>
  </si>
  <si>
    <t>B-9.1.1</t>
  </si>
  <si>
    <t>B-9.1.2</t>
  </si>
  <si>
    <t>B-9.2</t>
  </si>
  <si>
    <t>B-9.2.1</t>
  </si>
  <si>
    <t>B-9.2.2</t>
  </si>
  <si>
    <t>B-9.2.3</t>
  </si>
  <si>
    <t>B-9.2.3.1</t>
  </si>
  <si>
    <t>B-9.2.3.2</t>
  </si>
  <si>
    <t>B-9.2.3.3</t>
  </si>
  <si>
    <t>B-9.2.3.4</t>
  </si>
  <si>
    <t>B-9.2.3.5</t>
  </si>
  <si>
    <t>B-9.2.4</t>
  </si>
  <si>
    <t>B-9.2.4.1</t>
  </si>
  <si>
    <t>B-9.2.4.2</t>
  </si>
  <si>
    <t>B-9.3</t>
  </si>
  <si>
    <t>B-9.3.1</t>
  </si>
  <si>
    <t>B-9.3.2</t>
  </si>
  <si>
    <t>B-9.3.3</t>
  </si>
  <si>
    <t>B-9.3.4</t>
  </si>
  <si>
    <t>B-9.3.4.1</t>
  </si>
  <si>
    <t>B-9.3.4.2</t>
  </si>
  <si>
    <t>B-9.4</t>
  </si>
  <si>
    <t>B-9.4.1</t>
  </si>
  <si>
    <t>B-9.5</t>
  </si>
  <si>
    <t>Op1-9.1</t>
  </si>
  <si>
    <t>Op1-9.1.1</t>
  </si>
  <si>
    <t>Op1-9.1.2</t>
  </si>
  <si>
    <t>Op1-9.2</t>
  </si>
  <si>
    <t>Op1-9.2.1</t>
  </si>
  <si>
    <t>Op1-9.2.2</t>
  </si>
  <si>
    <t>Op1-9.2.3</t>
  </si>
  <si>
    <t>Op1-9.2.3.1</t>
  </si>
  <si>
    <t>Op1-9.2.3.2</t>
  </si>
  <si>
    <t>Op1-9.2.3.3</t>
  </si>
  <si>
    <t>Op1-9.2.3.4</t>
  </si>
  <si>
    <t>Op1-9.2.3.5</t>
  </si>
  <si>
    <t>Op1-9.2.4</t>
  </si>
  <si>
    <t>Op1-9.2.4.1</t>
  </si>
  <si>
    <t>Op1-9.2.4.2</t>
  </si>
  <si>
    <t>Op1-9.3</t>
  </si>
  <si>
    <t>Op1-9.3.1</t>
  </si>
  <si>
    <t>Op1-9.3.2</t>
  </si>
  <si>
    <t>Op1-9.3.3</t>
  </si>
  <si>
    <t>Op1-9.3.4</t>
  </si>
  <si>
    <t>Op1-9.3.4.1</t>
  </si>
  <si>
    <t>Op1-9.3.4.2</t>
  </si>
  <si>
    <t>Op1-9.4</t>
  </si>
  <si>
    <t>Op1-9.4.1</t>
  </si>
  <si>
    <t>Op1-9.5</t>
  </si>
  <si>
    <t>Op2-9.1</t>
  </si>
  <si>
    <t>Op2-9.1.1</t>
  </si>
  <si>
    <t>Op2-9.1.2</t>
  </si>
  <si>
    <t>Op2-9.2</t>
  </si>
  <si>
    <t>Op2-9.2.1</t>
  </si>
  <si>
    <t>Op2-9.2.2</t>
  </si>
  <si>
    <t>Op2-9.2.3</t>
  </si>
  <si>
    <t>Op2-9.2.3.1</t>
  </si>
  <si>
    <t>Op2-9.2.3.2</t>
  </si>
  <si>
    <t>Op2-9.2.3.3</t>
  </si>
  <si>
    <t>Op2-9.2.3.4</t>
  </si>
  <si>
    <t>Op2-9.2.3.5</t>
  </si>
  <si>
    <t>Op2-9.2.4</t>
  </si>
  <si>
    <t>Op2-9.2.4.1</t>
  </si>
  <si>
    <t>Op2-9.2.4.2</t>
  </si>
  <si>
    <t>Op2-9.3</t>
  </si>
  <si>
    <t>Op2-9.3.1</t>
  </si>
  <si>
    <t>Op2-9.3.2</t>
  </si>
  <si>
    <t>Op2-9.3.3</t>
  </si>
  <si>
    <t>Op2-9.3.4</t>
  </si>
  <si>
    <t>Op2-9.3.4.1</t>
  </si>
  <si>
    <t>Op2-9.3.4.2</t>
  </si>
  <si>
    <t>Op2-9.4</t>
  </si>
  <si>
    <t>Op2-9.4.1</t>
  </si>
  <si>
    <t>Op2-9.5</t>
  </si>
  <si>
    <t>Op6-9.1</t>
  </si>
  <si>
    <t>Op6-9.1.1</t>
  </si>
  <si>
    <t>Op6-9.1.1.1</t>
  </si>
  <si>
    <t>Op6-9.1.1.2</t>
  </si>
  <si>
    <t>Op6-9.1.2</t>
  </si>
  <si>
    <t>Op6-9.1.2.1</t>
  </si>
  <si>
    <t>Op6-9.1.2.2</t>
  </si>
  <si>
    <t>Op6-9.1.2.3</t>
  </si>
  <si>
    <t>Op6-9.1.2.4</t>
  </si>
  <si>
    <t>Op6-9.1.2.5</t>
  </si>
  <si>
    <t>Op6-9.2</t>
  </si>
  <si>
    <t>Op6-9.2.1</t>
  </si>
  <si>
    <t>Op6-9.2.1.1</t>
  </si>
  <si>
    <t>Op6-9.2.1.2</t>
  </si>
  <si>
    <t>Op6-9.2.1.3</t>
  </si>
  <si>
    <t>Op6-9.2.2</t>
  </si>
  <si>
    <t>Op6-9.2.2.1</t>
  </si>
  <si>
    <t>Op6-9.2.2.2</t>
  </si>
  <si>
    <t>Op6-9.2.2.3</t>
  </si>
  <si>
    <t>Op6-9.2.2.4</t>
  </si>
  <si>
    <t>Op6-9.2.2.5</t>
  </si>
  <si>
    <t>Op6-9.2.2.6</t>
  </si>
  <si>
    <t>Op6-9.3</t>
  </si>
  <si>
    <t>Op6-9.3.1</t>
  </si>
  <si>
    <t>Op6-9.3.1.1</t>
  </si>
  <si>
    <t>Op6-9.3.1.2</t>
  </si>
  <si>
    <t>Op6-9.3.1.3</t>
  </si>
  <si>
    <t>Op6-9.3.2</t>
  </si>
  <si>
    <t>Op6-9.3.2.1</t>
  </si>
  <si>
    <t>Op6-9.3.2.2</t>
  </si>
  <si>
    <t>Op6-9.3.2.3</t>
  </si>
  <si>
    <t>Op6-9.3.2.4</t>
  </si>
  <si>
    <t>Op6-9.3.2.5</t>
  </si>
  <si>
    <t>Op6-9.3.2.6</t>
  </si>
  <si>
    <t>Op6-9.3.3</t>
  </si>
  <si>
    <t>Op6-9.3.3.1</t>
  </si>
  <si>
    <t>Op6-9.3.3.2</t>
  </si>
  <si>
    <t>Op6-9.3.3.3</t>
  </si>
  <si>
    <t>Op6-9.3.3.4</t>
  </si>
  <si>
    <t>Op6-9.3.3.5</t>
  </si>
  <si>
    <t>Op6-9.3.3.6</t>
  </si>
  <si>
    <t>Op6-9.4</t>
  </si>
  <si>
    <t>Op6-9.4.1</t>
  </si>
  <si>
    <t>Op7-9.1</t>
  </si>
  <si>
    <t>Op7-9.1.1</t>
  </si>
  <si>
    <t>Op7-9.1.1.1</t>
  </si>
  <si>
    <t>Op7-9.1.1.2</t>
  </si>
  <si>
    <t>Op7-9.1.2</t>
  </si>
  <si>
    <t>Op7-9.1.2.1</t>
  </si>
  <si>
    <t>Op7-9.1.2.2</t>
  </si>
  <si>
    <t>Op7-9.1.2.3</t>
  </si>
  <si>
    <t>Op7-9.1.2.4</t>
  </si>
  <si>
    <t>Op7-9.1.2.5</t>
  </si>
  <si>
    <t>Op7-9.2</t>
  </si>
  <si>
    <t>Op7-9.2.1</t>
  </si>
  <si>
    <t>Op7-9.2.1.1</t>
  </si>
  <si>
    <t>Op7-9.2.1.2</t>
  </si>
  <si>
    <t>Op7-9.2.1.3</t>
  </si>
  <si>
    <t>Op7-9.2.2</t>
  </si>
  <si>
    <t>Op7-9.2.2.1</t>
  </si>
  <si>
    <t>Op7-9.2.2.2</t>
  </si>
  <si>
    <t>Op7-9.2.2.3</t>
  </si>
  <si>
    <t>Op7-9.2.2.4</t>
  </si>
  <si>
    <t>Op7-9.2.2.5</t>
  </si>
  <si>
    <t>Op7-9.2.2.6</t>
  </si>
  <si>
    <t>Op7-9.3</t>
  </si>
  <si>
    <t>Op7-9.3.1</t>
  </si>
  <si>
    <t>Op7-9.3.1.1</t>
  </si>
  <si>
    <t>Op7-9.3.1.2</t>
  </si>
  <si>
    <t>Op7-9.3.1.3</t>
  </si>
  <si>
    <t>Op7-9.3.2</t>
  </si>
  <si>
    <t>Op7-9.3.2.1</t>
  </si>
  <si>
    <t>Op7-9.3.2.2</t>
  </si>
  <si>
    <t>Op7-9.3.2.3</t>
  </si>
  <si>
    <t>Op7-9.3.2.4</t>
  </si>
  <si>
    <t>Op7-9.3.2.5</t>
  </si>
  <si>
    <t>Op7-9.3.2.6</t>
  </si>
  <si>
    <t>Op7-9.3.3</t>
  </si>
  <si>
    <t>Op7-9.3.3.1</t>
  </si>
  <si>
    <t>Op7-9.3.3.2</t>
  </si>
  <si>
    <t>Op7-9.3.3.3</t>
  </si>
  <si>
    <t>Op7-9.3.3.4</t>
  </si>
  <si>
    <t>Op7-9.3.3.5</t>
  </si>
  <si>
    <t>Op7-9.3.3.6</t>
  </si>
  <si>
    <t>Op7-9.4</t>
  </si>
  <si>
    <t>Op7-9.4.1</t>
  </si>
  <si>
    <t>Op8-9.1</t>
  </si>
  <si>
    <t>Op8-9.1.1</t>
  </si>
  <si>
    <t>Op8-9.1.1.1</t>
  </si>
  <si>
    <t>Op8-9.1.1.2</t>
  </si>
  <si>
    <t>Op8-9.1.2</t>
  </si>
  <si>
    <t>Op8-9.1.2.1</t>
  </si>
  <si>
    <t>Op8-9.1.2.2</t>
  </si>
  <si>
    <t>Op8-9.1.2.3</t>
  </si>
  <si>
    <t>Op8-9.1.2.4</t>
  </si>
  <si>
    <t>Op8-9.1.2.5</t>
  </si>
  <si>
    <t>Op8-9.2</t>
  </si>
  <si>
    <t>Op8-9.2.1</t>
  </si>
  <si>
    <t>Op8-9.2.1.1</t>
  </si>
  <si>
    <t>Op8-9.2.1.2</t>
  </si>
  <si>
    <t>Op8-9.2.1.3</t>
  </si>
  <si>
    <t>Op8-9.2.2</t>
  </si>
  <si>
    <t>Op8-9.2.2.1</t>
  </si>
  <si>
    <t>Op8-9.2.2.2</t>
  </si>
  <si>
    <t>Op8-9.2.2.3</t>
  </si>
  <si>
    <t>Op8-9.2.2.4</t>
  </si>
  <si>
    <t>Op8-9.2.2.5</t>
  </si>
  <si>
    <t>Op8-9.2.2.6</t>
  </si>
  <si>
    <t>Op8-9.3</t>
  </si>
  <si>
    <t>Op8-9.3.1</t>
  </si>
  <si>
    <t>Op8-9.3.1.1</t>
  </si>
  <si>
    <t>Op8-9.3.1.2</t>
  </si>
  <si>
    <t>Op8-9.3.1.3</t>
  </si>
  <si>
    <t>Op8-9.3.2</t>
  </si>
  <si>
    <t>Op8-9.3.2.1</t>
  </si>
  <si>
    <t>Op8-9.3.2.2</t>
  </si>
  <si>
    <t>Op8-9.3.2.3</t>
  </si>
  <si>
    <t>Op8-9.3.2.4</t>
  </si>
  <si>
    <t>Op8-9.3.2.5</t>
  </si>
  <si>
    <t>Op8-9.3.2.6</t>
  </si>
  <si>
    <t>Op8-9.3.3</t>
  </si>
  <si>
    <t>Op8-9.3.3.1</t>
  </si>
  <si>
    <t>Op8-9.3.3.2</t>
  </si>
  <si>
    <t>Op8-9.3.3.3</t>
  </si>
  <si>
    <t>Op8-9.3.3.4</t>
  </si>
  <si>
    <t>Op8-9.3.3.5</t>
  </si>
  <si>
    <t>Op8-9.3.3.6</t>
  </si>
  <si>
    <t>Op8-9.4</t>
  </si>
  <si>
    <t>Op8-9.4.1</t>
  </si>
  <si>
    <t>Zone B</t>
  </si>
  <si>
    <t>Zone A</t>
  </si>
  <si>
    <t>B-1.2.4.2.1</t>
  </si>
  <si>
    <t>B-1.2.4.2.2</t>
  </si>
  <si>
    <t>B-1.2.4.2.3</t>
  </si>
  <si>
    <t>B-1.2.4.2.4</t>
  </si>
  <si>
    <t>B-1.2.4.2.5</t>
  </si>
  <si>
    <t>B-1.2.4.1.1</t>
  </si>
  <si>
    <t>B-1.2.4.1.2</t>
  </si>
  <si>
    <t>B-1.2.4.1.3</t>
  </si>
  <si>
    <t>B-1.2.4.1.4</t>
  </si>
  <si>
    <t>B-1.2.4.1.5</t>
  </si>
  <si>
    <t>Op1-1.2.4.1.1</t>
  </si>
  <si>
    <t>Op1-1.2.4.1.2</t>
  </si>
  <si>
    <t>Op1-1.2.4.1.3</t>
  </si>
  <si>
    <t>Op1-1.2.4.1.4</t>
  </si>
  <si>
    <t>Op1-1.2.4.1.5</t>
  </si>
  <si>
    <t>Op1-1.2.4.2.1</t>
  </si>
  <si>
    <t>Op1-1.2.4.2.2</t>
  </si>
  <si>
    <t>Op1-1.2.4.2.3</t>
  </si>
  <si>
    <t>Op1-1.2.4.2.4</t>
  </si>
  <si>
    <t>Op1-1.2.4.2.5</t>
  </si>
  <si>
    <t>Op2-1.2.4.1.1</t>
  </si>
  <si>
    <t>Op2-1.2.4.1.2</t>
  </si>
  <si>
    <t>Op2-1.2.4.1.3</t>
  </si>
  <si>
    <t>Op2-1.2.4.1.4</t>
  </si>
  <si>
    <t>Op2-1.2.4.1.5</t>
  </si>
  <si>
    <t>Op2-1.2.4.2.1</t>
  </si>
  <si>
    <t>Op2-1.2.4.2.2</t>
  </si>
  <si>
    <t>Op2-1.2.4.2.3</t>
  </si>
  <si>
    <t>Op2-1.2.4.2.4</t>
  </si>
  <si>
    <t>Op2-1.2.4.2.5</t>
  </si>
  <si>
    <t>B-1.3.4.1.1</t>
  </si>
  <si>
    <t>B-1.3.4.1.2</t>
  </si>
  <si>
    <t>B-1.3.4.1.3</t>
  </si>
  <si>
    <t>B-1.3.4.1.4</t>
  </si>
  <si>
    <t>B-1.3.4.1.5</t>
  </si>
  <si>
    <t>B-1.3.4.2.1</t>
  </si>
  <si>
    <t>B-1.3.4.2.2</t>
  </si>
  <si>
    <t>B-1.3.4.2.3</t>
  </si>
  <si>
    <t>B-1.3.4.2.4</t>
  </si>
  <si>
    <t>B-1.3.4.2.5</t>
  </si>
  <si>
    <t>Op1-1.3.4.1.1</t>
  </si>
  <si>
    <t>Op1-1.3.4.1.2</t>
  </si>
  <si>
    <t>Op1-1.3.4.1.3</t>
  </si>
  <si>
    <t>Op1-1.3.4.1.4</t>
  </si>
  <si>
    <t>Op1-1.3.4.1.5</t>
  </si>
  <si>
    <t>Op1-1.3.4.2.1</t>
  </si>
  <si>
    <t>Op1-1.3.4.2.2</t>
  </si>
  <si>
    <t>Op1-1.3.4.2.3</t>
  </si>
  <si>
    <t>Op1-1.3.4.2.4</t>
  </si>
  <si>
    <t>Op1-1.3.4.2.5</t>
  </si>
  <si>
    <t>Op2-1.3.4.1.1</t>
  </si>
  <si>
    <t>Op2-1.3.4.1.2</t>
  </si>
  <si>
    <t>Op2-1.3.4.1.3</t>
  </si>
  <si>
    <t>Op2-1.3.4.1.4</t>
  </si>
  <si>
    <t>Op2-1.3.4.1.5</t>
  </si>
  <si>
    <t>Op2-1.3.4.2.1</t>
  </si>
  <si>
    <t>Op2-1.3.4.2.2</t>
  </si>
  <si>
    <t>Op2-1.3.4.2.3</t>
  </si>
  <si>
    <t>Op2-1.3.4.2.4</t>
  </si>
  <si>
    <t>Op2-1.3.4.2.5</t>
  </si>
  <si>
    <t>Op3-1.2.4.1.1</t>
  </si>
  <si>
    <t>Op3-1.2.4.1.2</t>
  </si>
  <si>
    <t>Op3-1.2.4.1.3</t>
  </si>
  <si>
    <t>Op3-1.2.4.1.4</t>
  </si>
  <si>
    <t>Op3-1.2.4.1.5</t>
  </si>
  <si>
    <t>Op3-1.2.4.2.1</t>
  </si>
  <si>
    <t>Op3-1.2.4.2.2</t>
  </si>
  <si>
    <t>Op3-1.2.4.2.3</t>
  </si>
  <si>
    <t>Op3-1.2.4.2.4</t>
  </si>
  <si>
    <t>Op3-1.2.4.2.5</t>
  </si>
  <si>
    <t>Op4-1.2.4.1.1</t>
  </si>
  <si>
    <t>Op4-1.2.4.1.2</t>
  </si>
  <si>
    <t>Op4-1.2.4.1.3</t>
  </si>
  <si>
    <t>Op4-1.2.4.1.4</t>
  </si>
  <si>
    <t>Op4-1.2.4.1.5</t>
  </si>
  <si>
    <t>Op4-1.2.4.2.1</t>
  </si>
  <si>
    <t>Op4-1.2.4.2.2</t>
  </si>
  <si>
    <t>Op4-1.2.4.2.3</t>
  </si>
  <si>
    <t>Op4-1.2.4.2.4</t>
  </si>
  <si>
    <t>Op4-1.2.4.2.5</t>
  </si>
  <si>
    <t>Op5-1.2.4.1.1</t>
  </si>
  <si>
    <t>Op5-1.2.4.1.2</t>
  </si>
  <si>
    <t>Op5-1.2.4.1.3</t>
  </si>
  <si>
    <t>Op5-1.2.4.1.4</t>
  </si>
  <si>
    <t>Op5-1.2.4.1.5</t>
  </si>
  <si>
    <t>Op5-1.2.4.2.1</t>
  </si>
  <si>
    <t>Op5-1.2.4.2.2</t>
  </si>
  <si>
    <t>Op5-1.2.4.2.3</t>
  </si>
  <si>
    <t>Op5-1.2.4.2.4</t>
  </si>
  <si>
    <t>Op5-1.2.4.2.5</t>
  </si>
  <si>
    <t>Op3-1.3.4.1.1</t>
  </si>
  <si>
    <t>Op3-1.3.4.1.2</t>
  </si>
  <si>
    <t>Op3-1.3.4.1.3</t>
  </si>
  <si>
    <t>Op3-1.3.4.1.4</t>
  </si>
  <si>
    <t>Op3-1.3.4.1.5</t>
  </si>
  <si>
    <t>Op3-1.3.4.2.1</t>
  </si>
  <si>
    <t>Op3-1.3.4.2.2</t>
  </si>
  <si>
    <t>Op3-1.3.4.2.3</t>
  </si>
  <si>
    <t>Op3-1.3.4.2.4</t>
  </si>
  <si>
    <t>Op3-1.3.4.2.5</t>
  </si>
  <si>
    <t>Op4-1.3.4.1.1</t>
  </si>
  <si>
    <t>Op4-1.3.4.1.2</t>
  </si>
  <si>
    <t>Op4-1.3.4.1.3</t>
  </si>
  <si>
    <t>Op4-1.3.4.1.4</t>
  </si>
  <si>
    <t>Op4-1.3.4.1.5</t>
  </si>
  <si>
    <t>Op4-1.3.4.2.1</t>
  </si>
  <si>
    <t>Op4-1.3.4.2.2</t>
  </si>
  <si>
    <t>Op4-1.3.4.2.3</t>
  </si>
  <si>
    <t>Op4-1.3.4.2.4</t>
  </si>
  <si>
    <t>Op4-1.3.4.2.5</t>
  </si>
  <si>
    <t>Op5-1.3.4.1.1</t>
  </si>
  <si>
    <t>Op5-1.3.4.1.2</t>
  </si>
  <si>
    <t>Op5-1.3.4.1.3</t>
  </si>
  <si>
    <t>Op5-1.3.4.1.4</t>
  </si>
  <si>
    <t>Op5-1.3.4.1.5</t>
  </si>
  <si>
    <t>Op5-1.3.4.2.1</t>
  </si>
  <si>
    <t>Op5-1.3.4.2.2</t>
  </si>
  <si>
    <t>Op5-1.3.4.2.3</t>
  </si>
  <si>
    <t>Op5-1.3.4.2.4</t>
  </si>
  <si>
    <t>Op5-1.3.4.2.5</t>
  </si>
  <si>
    <t>B-2.2.4.1.1</t>
  </si>
  <si>
    <t>B-2.2.4.1.2</t>
  </si>
  <si>
    <t>B-2.2.4.1.3</t>
  </si>
  <si>
    <t>B-2.2.4.1.4</t>
  </si>
  <si>
    <t>B-2.2.4.1.5</t>
  </si>
  <si>
    <t>B-2.2.4.2.1</t>
  </si>
  <si>
    <t>B-2.2.4.2.2</t>
  </si>
  <si>
    <t>B-2.2.4.2.3</t>
  </si>
  <si>
    <t>B-2.2.4.2.4</t>
  </si>
  <si>
    <t>B-2.2.4.2.5</t>
  </si>
  <si>
    <t>Op1-2.2.4.1.1</t>
  </si>
  <si>
    <t>Op1-2.2.4.1.2</t>
  </si>
  <si>
    <t>Op1-2.2.4.1.3</t>
  </si>
  <si>
    <t>Op1-2.2.4.1.4</t>
  </si>
  <si>
    <t>Op1-2.2.4.1.5</t>
  </si>
  <si>
    <t>Op1-2.2.4.2.1</t>
  </si>
  <si>
    <t>Op1-2.2.4.2.2</t>
  </si>
  <si>
    <t>Op1-2.2.4.2.3</t>
  </si>
  <si>
    <t>Op1-2.2.4.2.4</t>
  </si>
  <si>
    <t>Op1-2.2.4.2.5</t>
  </si>
  <si>
    <t>Op2-2.2.4.1.1</t>
  </si>
  <si>
    <t>Op2-2.2.4.1.2</t>
  </si>
  <si>
    <t>Op2-2.2.4.1.3</t>
  </si>
  <si>
    <t>Op2-2.2.4.1.4</t>
  </si>
  <si>
    <t>Op2-2.2.4.1.5</t>
  </si>
  <si>
    <t>Op2-2.2.4.2.1</t>
  </si>
  <si>
    <t>Op2-2.2.4.2.2</t>
  </si>
  <si>
    <t>Op2-2.2.4.2.3</t>
  </si>
  <si>
    <t>Op2-2.2.4.2.4</t>
  </si>
  <si>
    <t>Op2-2.2.4.2.5</t>
  </si>
  <si>
    <t>B-2.3.4.1.1</t>
  </si>
  <si>
    <t>B-2.3.4.1.2</t>
  </si>
  <si>
    <t>B-2.3.4.1.3</t>
  </si>
  <si>
    <t>B-2.3.4.1.4</t>
  </si>
  <si>
    <t>B-2.3.4.1.5</t>
  </si>
  <si>
    <t>B-2.3.4.2.1</t>
  </si>
  <si>
    <t>B-2.3.4.2.2</t>
  </si>
  <si>
    <t>B-2.3.4.2.3</t>
  </si>
  <si>
    <t>B-2.3.4.2.4</t>
  </si>
  <si>
    <t>B-2.3.4.2.5</t>
  </si>
  <si>
    <t>Op1-2.3.4.1.1</t>
  </si>
  <si>
    <t>Op1-2.3.4.1.2</t>
  </si>
  <si>
    <t>Op1-2.3.4.1.3</t>
  </si>
  <si>
    <t>Op1-2.3.4.1.4</t>
  </si>
  <si>
    <t>Op1-2.3.4.1.5</t>
  </si>
  <si>
    <t>Op1-2.3.4.2.1</t>
  </si>
  <si>
    <t>Op1-2.3.4.2.2</t>
  </si>
  <si>
    <t>Op1-2.3.4.2.3</t>
  </si>
  <si>
    <t>Op1-2.3.4.2.4</t>
  </si>
  <si>
    <t>Op1-2.3.4.2.5</t>
  </si>
  <si>
    <t>Op2-2.3.4.1.1</t>
  </si>
  <si>
    <t>Op2-2.3.4.1.2</t>
  </si>
  <si>
    <t>Op2-2.3.4.1.3</t>
  </si>
  <si>
    <t>Op2-2.3.4.1.4</t>
  </si>
  <si>
    <t>Op2-2.3.4.1.5</t>
  </si>
  <si>
    <t>Op2-2.3.4.2.1</t>
  </si>
  <si>
    <t>Op2-2.3.4.2.2</t>
  </si>
  <si>
    <t>Op2-2.3.4.2.3</t>
  </si>
  <si>
    <t>Op2-2.3.4.2.4</t>
  </si>
  <si>
    <t>Op2-2.3.4.2.5</t>
  </si>
  <si>
    <t>B-3.3.4.1.1</t>
  </si>
  <si>
    <t>B-3.3.4.1.2</t>
  </si>
  <si>
    <t>B-3.3.4.1.3</t>
  </si>
  <si>
    <t>B-3.3.4.1.4</t>
  </si>
  <si>
    <t>B-3.3.4.1.5</t>
  </si>
  <si>
    <t>B-3.3.4.2.1</t>
  </si>
  <si>
    <t>B-3.3.4.2.2</t>
  </si>
  <si>
    <t>B-3.3.4.2.3</t>
  </si>
  <si>
    <t>B-3.3.4.2.4</t>
  </si>
  <si>
    <t>B-3.3.4.2.5</t>
  </si>
  <si>
    <t>Op1-3.3.4.1.1</t>
  </si>
  <si>
    <t>Op1-3.3.4.1.2</t>
  </si>
  <si>
    <t>Op1-3.3.4.1.3</t>
  </si>
  <si>
    <t>Op1-3.3.4.1.4</t>
  </si>
  <si>
    <t>Op1-3.3.4.1.5</t>
  </si>
  <si>
    <t>Op1-3.3.4.2.1</t>
  </si>
  <si>
    <t>Op1-3.3.4.2.2</t>
  </si>
  <si>
    <t>Op1-3.3.4.2.3</t>
  </si>
  <si>
    <t>Op1-3.3.4.2.4</t>
  </si>
  <si>
    <t>Op1-3.3.4.2.5</t>
  </si>
  <si>
    <t>Op2-3.3.4.1.1</t>
  </si>
  <si>
    <t>Op2-3.3.4.1.2</t>
  </si>
  <si>
    <t>Op2-3.3.4.1.3</t>
  </si>
  <si>
    <t>Op2-3.3.4.1.4</t>
  </si>
  <si>
    <t>Op2-3.3.4.1.5</t>
  </si>
  <si>
    <t>Op2-3.3.4.2.1</t>
  </si>
  <si>
    <t>Op2-3.3.4.2.2</t>
  </si>
  <si>
    <t>Op2-3.3.4.2.3</t>
  </si>
  <si>
    <t>Op2-3.3.4.2.4</t>
  </si>
  <si>
    <t>Op2-3.3.4.2.5</t>
  </si>
  <si>
    <t>B-3.2.4.1.1</t>
  </si>
  <si>
    <t>B-3.2.4.1.2</t>
  </si>
  <si>
    <t>B-3.2.4.1.3</t>
  </si>
  <si>
    <t>B-3.2.4.1.4</t>
  </si>
  <si>
    <t>B-3.2.4.1.5</t>
  </si>
  <si>
    <t>B-3.2.4.2.1</t>
  </si>
  <si>
    <t>B-3.2.4.2.2</t>
  </si>
  <si>
    <t>B-3.2.4.2.3</t>
  </si>
  <si>
    <t>B-3.2.4.2.4</t>
  </si>
  <si>
    <t>B-3.2.4.2.5</t>
  </si>
  <si>
    <t>Op1-3.2.4.1.1</t>
  </si>
  <si>
    <t>Op1-3.2.4.1.2</t>
  </si>
  <si>
    <t>Op1-3.2.4.1.3</t>
  </si>
  <si>
    <t>Op1-3.2.4.1.4</t>
  </si>
  <si>
    <t>Op1-3.2.4.1.5</t>
  </si>
  <si>
    <t>Op1-3.2.4.2.1</t>
  </si>
  <si>
    <t>Op1-3.2.4.2.2</t>
  </si>
  <si>
    <t>Op1-3.2.4.2.3</t>
  </si>
  <si>
    <t>Op1-3.2.4.2.4</t>
  </si>
  <si>
    <t>Op1-3.2.4.2.5</t>
  </si>
  <si>
    <t>Op2-3.2.4.1.1</t>
  </si>
  <si>
    <t>Op2-3.2.4.1.2</t>
  </si>
  <si>
    <t>Op2-3.2.4.1.3</t>
  </si>
  <si>
    <t>Op2-3.2.4.1.4</t>
  </si>
  <si>
    <t>Op2-3.2.4.1.5</t>
  </si>
  <si>
    <t>Op2-3.2.4.2.1</t>
  </si>
  <si>
    <t>Op2-3.2.4.2.2</t>
  </si>
  <si>
    <t>Op2-3.2.4.2.3</t>
  </si>
  <si>
    <t>Op2-3.2.4.2.4</t>
  </si>
  <si>
    <t>Op2-3.2.4.2.5</t>
  </si>
  <si>
    <t>B-4.2.4.1.1</t>
  </si>
  <si>
    <t>B-4.2.4.1.2</t>
  </si>
  <si>
    <t>B-4.2.4.1.3</t>
  </si>
  <si>
    <t>B-4.2.4.1.4</t>
  </si>
  <si>
    <t>B-4.2.4.1.5</t>
  </si>
  <si>
    <t>B-4.2.4.2.1</t>
  </si>
  <si>
    <t>B-4.2.4.2.2</t>
  </si>
  <si>
    <t>B-4.2.4.2.3</t>
  </si>
  <si>
    <t>B-4.2.4.2.4</t>
  </si>
  <si>
    <t>B-4.2.4.2.5</t>
  </si>
  <si>
    <t>B-4.3.4.1.1</t>
  </si>
  <si>
    <t>B-4.3.4.1.2</t>
  </si>
  <si>
    <t>B-4.3.4.1.3</t>
  </si>
  <si>
    <t>B-4.3.4.1.4</t>
  </si>
  <si>
    <t>B-4.3.4.1.5</t>
  </si>
  <si>
    <t>B-4.3.4.2.1</t>
  </si>
  <si>
    <t>B-4.3.4.2.2</t>
  </si>
  <si>
    <t>B-4.3.4.2.3</t>
  </si>
  <si>
    <t>B-4.3.4.2.4</t>
  </si>
  <si>
    <t>B-4.3.4.2.5</t>
  </si>
  <si>
    <t>Op1-4.2.4.1.1</t>
  </si>
  <si>
    <t>Op1-4.2.4.1.2</t>
  </si>
  <si>
    <t>Op1-4.2.4.1.3</t>
  </si>
  <si>
    <t>Op1-4.2.4.1.4</t>
  </si>
  <si>
    <t>Op1-4.2.4.1.5</t>
  </si>
  <si>
    <t>Op1-4.2.4.2.1</t>
  </si>
  <si>
    <t>Op1-4.2.4.2.2</t>
  </si>
  <si>
    <t>Op1-4.2.4.2.3</t>
  </si>
  <si>
    <t>Op1-4.2.4.2.4</t>
  </si>
  <si>
    <t>Op1-4.2.4.2.5</t>
  </si>
  <si>
    <t>Op1-4.3.4.1.1</t>
  </si>
  <si>
    <t>Op1-4.3.4.1.2</t>
  </si>
  <si>
    <t>Op1-4.3.4.1.3</t>
  </si>
  <si>
    <t>Op1-4.3.4.1.4</t>
  </si>
  <si>
    <t>Op1-4.3.4.1.5</t>
  </si>
  <si>
    <t>Op1-4.3.4.2.1</t>
  </si>
  <si>
    <t>Op1-4.3.4.2.2</t>
  </si>
  <si>
    <t>Op1-4.3.4.2.3</t>
  </si>
  <si>
    <t>Op1-4.3.4.2.4</t>
  </si>
  <si>
    <t>Op1-4.3.4.2.5</t>
  </si>
  <si>
    <t>Op2-4.2.4.1.1</t>
  </si>
  <si>
    <t>Op2-4.2.4.1.2</t>
  </si>
  <si>
    <t>Op2-4.2.4.1.3</t>
  </si>
  <si>
    <t>Op2-4.2.4.1.4</t>
  </si>
  <si>
    <t>Op2-4.2.4.1.5</t>
  </si>
  <si>
    <t>Op2-4.2.4.2.1</t>
  </si>
  <si>
    <t>Op2-4.2.4.2.2</t>
  </si>
  <si>
    <t>Op2-4.2.4.2.3</t>
  </si>
  <si>
    <t>Op2-4.2.4.2.4</t>
  </si>
  <si>
    <t>Op2-4.2.4.2.5</t>
  </si>
  <si>
    <t>Op2-4.3.4.1.1</t>
  </si>
  <si>
    <t>Op2-4.3.4.1.2</t>
  </si>
  <si>
    <t>Op2-4.3.4.1.3</t>
  </si>
  <si>
    <t>Op2-4.3.4.1.4</t>
  </si>
  <si>
    <t>Op2-4.3.4.1.5</t>
  </si>
  <si>
    <t>Op2-4.3.4.2.1</t>
  </si>
  <si>
    <t>Op2-4.3.4.2.2</t>
  </si>
  <si>
    <t>Op2-4.3.4.2.3</t>
  </si>
  <si>
    <t>Op2-4.3.4.2.4</t>
  </si>
  <si>
    <t>Op2-4.3.4.2.5</t>
  </si>
  <si>
    <t>B-5.2.4.1.1</t>
  </si>
  <si>
    <t>B-5.2.4.1.2</t>
  </si>
  <si>
    <t>B-5.2.4.1.3</t>
  </si>
  <si>
    <t>B-5.2.4.1.4</t>
  </si>
  <si>
    <t>B-5.2.4.1.5</t>
  </si>
  <si>
    <t>B-5.2.4.2.1</t>
  </si>
  <si>
    <t>B-5.2.4.2.2</t>
  </si>
  <si>
    <t>B-5.2.4.2.3</t>
  </si>
  <si>
    <t>B-5.2.4.2.4</t>
  </si>
  <si>
    <t>B-5.2.4.2.5</t>
  </si>
  <si>
    <t>B-5.3.4.1.1</t>
  </si>
  <si>
    <t>B-5.3.4.1.2</t>
  </si>
  <si>
    <t>B-5.3.4.1.3</t>
  </si>
  <si>
    <t>B-5.3.4.1.4</t>
  </si>
  <si>
    <t>B-5.3.4.1.5</t>
  </si>
  <si>
    <t>B-5.3.4.2.1</t>
  </si>
  <si>
    <t>B-5.3.4.2.2</t>
  </si>
  <si>
    <t>B-5.3.4.2.3</t>
  </si>
  <si>
    <t>B-5.3.4.2.4</t>
  </si>
  <si>
    <t>B-5.3.4.2.5</t>
  </si>
  <si>
    <t>Op1-5.2.4.1.1</t>
  </si>
  <si>
    <t>Op1-5.2.4.1.2</t>
  </si>
  <si>
    <t>Op1-5.2.4.1.3</t>
  </si>
  <si>
    <t>Op1-5.2.4.1.4</t>
  </si>
  <si>
    <t>Op1-5.2.4.1.5</t>
  </si>
  <si>
    <t>Op1-5.2.4.2.1</t>
  </si>
  <si>
    <t>Op1-5.2.4.2.2</t>
  </si>
  <si>
    <t>Op1-5.2.4.2.3</t>
  </si>
  <si>
    <t>Op1-5.2.4.2.4</t>
  </si>
  <si>
    <t>Op1-5.2.4.2.5</t>
  </si>
  <si>
    <t>Op1-5.3.4.1.1</t>
  </si>
  <si>
    <t>Op1-5.3.4.1.2</t>
  </si>
  <si>
    <t>Op1-5.3.4.1.3</t>
  </si>
  <si>
    <t>Op1-5.3.4.1.4</t>
  </si>
  <si>
    <t>Op1-5.3.4.1.5</t>
  </si>
  <si>
    <t>Op1-5.3.4.2.1</t>
  </si>
  <si>
    <t>Op1-5.3.4.2.2</t>
  </si>
  <si>
    <t>Op1-5.3.4.2.3</t>
  </si>
  <si>
    <t>Op1-5.3.4.2.4</t>
  </si>
  <si>
    <t>Op1-5.3.4.2.5</t>
  </si>
  <si>
    <t>Op2-5.2.4.1.1</t>
  </si>
  <si>
    <t>Op2-5.2.4.1.2</t>
  </si>
  <si>
    <t>Op2-5.2.4.1.3</t>
  </si>
  <si>
    <t>Op2-5.2.4.1.4</t>
  </si>
  <si>
    <t>Op2-5.2.4.1.5</t>
  </si>
  <si>
    <t>Op2-5.2.4.2.1</t>
  </si>
  <si>
    <t>Op2-5.2.4.2.2</t>
  </si>
  <si>
    <t>Op2-5.2.4.2.3</t>
  </si>
  <si>
    <t>Op2-5.2.4.2.4</t>
  </si>
  <si>
    <t>Op2-5.2.4.2.5</t>
  </si>
  <si>
    <t>Op2-5.3.4.1.1</t>
  </si>
  <si>
    <t>Op2-5.3.4.1.2</t>
  </si>
  <si>
    <t>Op2-5.3.4.1.3</t>
  </si>
  <si>
    <t>Op2-5.3.4.1.4</t>
  </si>
  <si>
    <t>Op2-5.3.4.1.5</t>
  </si>
  <si>
    <t>Op2-5.3.4.2.1</t>
  </si>
  <si>
    <t>Op2-5.3.4.2.2</t>
  </si>
  <si>
    <t>Op2-5.3.4.2.3</t>
  </si>
  <si>
    <t>Op2-5.3.4.2.4</t>
  </si>
  <si>
    <t>Op2-5.3.4.2.5</t>
  </si>
  <si>
    <t>B-6.2.4.1.1</t>
  </si>
  <si>
    <t>B-6.2.4.1.2</t>
  </si>
  <si>
    <t>B-6.2.4.1.3</t>
  </si>
  <si>
    <t>B-6.2.4.1.4</t>
  </si>
  <si>
    <t>B-6.2.4.1.5</t>
  </si>
  <si>
    <t>B-6.2.4.2.1</t>
  </si>
  <si>
    <t>B-6.2.4.2.2</t>
  </si>
  <si>
    <t>B-6.2.4.2.3</t>
  </si>
  <si>
    <t>B-6.2.4.2.4</t>
  </si>
  <si>
    <t>B-6.2.4.2.5</t>
  </si>
  <si>
    <t>B-6.3.4.1.1</t>
  </si>
  <si>
    <t>B-6.3.4.1.2</t>
  </si>
  <si>
    <t>B-6.3.4.1.3</t>
  </si>
  <si>
    <t>B-6.3.4.1.4</t>
  </si>
  <si>
    <t>B-6.3.4.1.5</t>
  </si>
  <si>
    <t>B-6.3.4.2.1</t>
  </si>
  <si>
    <t>B-6.3.4.2.2</t>
  </si>
  <si>
    <t>B-6.3.4.2.3</t>
  </si>
  <si>
    <t>B-6.3.4.2.4</t>
  </si>
  <si>
    <t>B-6.3.4.2.5</t>
  </si>
  <si>
    <t>Op1-6.2.4.1.1</t>
  </si>
  <si>
    <t>Op1-6.2.4.1.2</t>
  </si>
  <si>
    <t>Op1-6.2.4.1.3</t>
  </si>
  <si>
    <t>Op1-6.2.4.1.4</t>
  </si>
  <si>
    <t>Op1-6.2.4.1.5</t>
  </si>
  <si>
    <t>Op1-6.2.4.2.1</t>
  </si>
  <si>
    <t>Op1-6.2.4.2.2</t>
  </si>
  <si>
    <t>Op1-6.2.4.2.3</t>
  </si>
  <si>
    <t>Op1-6.2.4.2.4</t>
  </si>
  <si>
    <t>Op1-6.2.4.2.5</t>
  </si>
  <si>
    <t>Op1-6.3.4.1.1</t>
  </si>
  <si>
    <t>Op1-6.3.4.1.2</t>
  </si>
  <si>
    <t>Op1-6.3.4.1.3</t>
  </si>
  <si>
    <t>Op1-6.3.4.1.4</t>
  </si>
  <si>
    <t>Op1-6.3.4.1.5</t>
  </si>
  <si>
    <t>Op1-6.3.4.2.1</t>
  </si>
  <si>
    <t>Op1-6.3.4.2.2</t>
  </si>
  <si>
    <t>Op1-6.3.4.2.3</t>
  </si>
  <si>
    <t>Op1-6.3.4.2.4</t>
  </si>
  <si>
    <t>Op1-6.3.4.2.5</t>
  </si>
  <si>
    <t>Op2-6.2.4.1.1</t>
  </si>
  <si>
    <t>Op2-6.2.4.1.2</t>
  </si>
  <si>
    <t>Op2-6.2.4.1.3</t>
  </si>
  <si>
    <t>Op2-6.2.4.1.4</t>
  </si>
  <si>
    <t>Op2-6.2.4.1.5</t>
  </si>
  <si>
    <t>Op2-6.2.4.2.1</t>
  </si>
  <si>
    <t>Op2-6.2.4.2.2</t>
  </si>
  <si>
    <t>Op2-6.2.4.2.3</t>
  </si>
  <si>
    <t>Op2-6.2.4.2.4</t>
  </si>
  <si>
    <t>Op2-6.2.4.2.5</t>
  </si>
  <si>
    <t>Op2-6.3.4.1.1</t>
  </si>
  <si>
    <t>Op2-6.3.4.1.2</t>
  </si>
  <si>
    <t>Op2-6.3.4.1.3</t>
  </si>
  <si>
    <t>Op2-6.3.4.1.4</t>
  </si>
  <si>
    <t>Op2-6.3.4.1.5</t>
  </si>
  <si>
    <t>Op2-6.3.4.2.1</t>
  </si>
  <si>
    <t>Op2-6.3.4.2.2</t>
  </si>
  <si>
    <t>Op2-6.3.4.2.3</t>
  </si>
  <si>
    <t>Op2-6.3.4.2.4</t>
  </si>
  <si>
    <t>Op2-6.3.4.2.5</t>
  </si>
  <si>
    <t>B-7.2.4.1.1</t>
  </si>
  <si>
    <t>B-7.2.4.1.2</t>
  </si>
  <si>
    <t>B-7.2.4.1.3</t>
  </si>
  <si>
    <t>B-7.2.4.1.4</t>
  </si>
  <si>
    <t>B-7.2.4.1.5</t>
  </si>
  <si>
    <t>B-7.2.4.2.1</t>
  </si>
  <si>
    <t>B-7.2.4.2.2</t>
  </si>
  <si>
    <t>B-7.2.4.2.3</t>
  </si>
  <si>
    <t>B-7.2.4.2.4</t>
  </si>
  <si>
    <t>B-7.2.4.2.5</t>
  </si>
  <si>
    <t>B-7.3.4.1.1</t>
  </si>
  <si>
    <t>B-7.3.4.1.2</t>
  </si>
  <si>
    <t>B-7.3.4.1.3</t>
  </si>
  <si>
    <t>B-7.3.4.1.4</t>
  </si>
  <si>
    <t>B-7.3.4.1.5</t>
  </si>
  <si>
    <t>B-7.3.4.2.1</t>
  </si>
  <si>
    <t>B-7.3.4.2.2</t>
  </si>
  <si>
    <t>B-7.3.4.2.3</t>
  </si>
  <si>
    <t>B-7.3.4.2.4</t>
  </si>
  <si>
    <t>B-7.3.4.2.5</t>
  </si>
  <si>
    <t>Op1-7.2.4.1.1</t>
  </si>
  <si>
    <t>Op1-7.2.4.1.2</t>
  </si>
  <si>
    <t>Op1-7.2.4.1.3</t>
  </si>
  <si>
    <t>Op1-7.2.4.1.4</t>
  </si>
  <si>
    <t>Op1-7.2.4.1.5</t>
  </si>
  <si>
    <t>Op1-7.2.4.2.1</t>
  </si>
  <si>
    <t>Op1-7.2.4.2.2</t>
  </si>
  <si>
    <t>Op1-7.2.4.2.3</t>
  </si>
  <si>
    <t>Op1-7.2.4.2.4</t>
  </si>
  <si>
    <t>Op1-7.2.4.2.5</t>
  </si>
  <si>
    <t>Op1-7.3.4.1.1</t>
  </si>
  <si>
    <t>Op1-7.3.4.1.2</t>
  </si>
  <si>
    <t>Op1-7.3.4.1.3</t>
  </si>
  <si>
    <t>Op1-7.3.4.1.4</t>
  </si>
  <si>
    <t>Op1-7.3.4.1.5</t>
  </si>
  <si>
    <t>Op1-7.3.4.2.1</t>
  </si>
  <si>
    <t>Op1-7.3.4.2.2</t>
  </si>
  <si>
    <t>Op1-7.3.4.2.3</t>
  </si>
  <si>
    <t>Op1-7.3.4.2.4</t>
  </si>
  <si>
    <t>Op1-7.3.4.2.5</t>
  </si>
  <si>
    <t>Op2-7.2.4.1.1</t>
  </si>
  <si>
    <t>Op2-7.2.4.1.2</t>
  </si>
  <si>
    <t>Op2-7.2.4.1.3</t>
  </si>
  <si>
    <t>Op2-7.2.4.1.4</t>
  </si>
  <si>
    <t>Op2-7.2.4.1.5</t>
  </si>
  <si>
    <t>Op2-7.2.4.2.1</t>
  </si>
  <si>
    <t>Op2-7.2.4.2.2</t>
  </si>
  <si>
    <t>Op2-7.2.4.2.3</t>
  </si>
  <si>
    <t>Op2-7.2.4.2.4</t>
  </si>
  <si>
    <t>Op2-7.2.4.2.5</t>
  </si>
  <si>
    <t>Op2-7.3.4.1.1</t>
  </si>
  <si>
    <t>Op2-7.3.4.1.2</t>
  </si>
  <si>
    <t>Op2-7.3.4.1.3</t>
  </si>
  <si>
    <t>Op2-7.3.4.1.4</t>
  </si>
  <si>
    <t>Op2-7.3.4.1.5</t>
  </si>
  <si>
    <t>Op2-7.3.4.2.1</t>
  </si>
  <si>
    <t>Op2-7.3.4.2.2</t>
  </si>
  <si>
    <t>Op2-7.3.4.2.3</t>
  </si>
  <si>
    <t>Op2-7.3.4.2.4</t>
  </si>
  <si>
    <t>Op2-7.3.4.2.5</t>
  </si>
  <si>
    <t>B-8.2.4.1.1</t>
  </si>
  <si>
    <t>B-8.2.4.1.2</t>
  </si>
  <si>
    <t>B-8.2.4.1.3</t>
  </si>
  <si>
    <t>B-8.2.4.1.4</t>
  </si>
  <si>
    <t>B-8.2.4.1.5</t>
  </si>
  <si>
    <t>B-8.2.4.2.1</t>
  </si>
  <si>
    <t>B-8.2.4.2.2</t>
  </si>
  <si>
    <t>B-8.2.4.2.3</t>
  </si>
  <si>
    <t>B-8.2.4.2.4</t>
  </si>
  <si>
    <t>B-8.2.4.2.5</t>
  </si>
  <si>
    <t>B-8.3.4.1.1</t>
  </si>
  <si>
    <t>B-8.3.4.1.2</t>
  </si>
  <si>
    <t>B-8.3.4.1.3</t>
  </si>
  <si>
    <t>B-8.3.4.1.4</t>
  </si>
  <si>
    <t>B-8.3.4.1.5</t>
  </si>
  <si>
    <t>B-8.3.4.2.1</t>
  </si>
  <si>
    <t>B-8.3.4.2.2</t>
  </si>
  <si>
    <t>B-8.3.4.2.3</t>
  </si>
  <si>
    <t>B-8.3.4.2.4</t>
  </si>
  <si>
    <t>B-8.3.4.2.5</t>
  </si>
  <si>
    <t>Op1-8.2.4.1.1</t>
  </si>
  <si>
    <t>Op1-8.2.4.1.2</t>
  </si>
  <si>
    <t>Op1-8.2.4.1.3</t>
  </si>
  <si>
    <t>Op1-8.2.4.1.4</t>
  </si>
  <si>
    <t>Op1-8.2.4.1.5</t>
  </si>
  <si>
    <t>Op1-8.2.4.2.1</t>
  </si>
  <si>
    <t>Op1-8.2.4.2.2</t>
  </si>
  <si>
    <t>Op1-8.2.4.2.3</t>
  </si>
  <si>
    <t>Op1-8.2.4.2.4</t>
  </si>
  <si>
    <t>Op1-8.2.4.2.5</t>
  </si>
  <si>
    <t>Op1-8.3.4.1.1</t>
  </si>
  <si>
    <t>Op1-8.3.4.1.2</t>
  </si>
  <si>
    <t>Op1-8.3.4.1.3</t>
  </si>
  <si>
    <t>Op1-8.3.4.1.4</t>
  </si>
  <si>
    <t>Op1-8.3.4.1.5</t>
  </si>
  <si>
    <t>Op1-8.3.4.2.1</t>
  </si>
  <si>
    <t>Op1-8.3.4.2.2</t>
  </si>
  <si>
    <t>Op1-8.3.4.2.3</t>
  </si>
  <si>
    <t>Op1-8.3.4.2.4</t>
  </si>
  <si>
    <t>Op1-8.3.4.2.5</t>
  </si>
  <si>
    <t>Op2-8.2.4.1.1</t>
  </si>
  <si>
    <t>Op2-8.2.4.1.2</t>
  </si>
  <si>
    <t>Op2-8.2.4.1.3</t>
  </si>
  <si>
    <t>Op2-8.2.4.1.4</t>
  </si>
  <si>
    <t>Op2-8.2.4.1.5</t>
  </si>
  <si>
    <t>Op2-8.2.4.2.1</t>
  </si>
  <si>
    <t>Op2-8.2.4.2.2</t>
  </si>
  <si>
    <t>Op2-8.2.4.2.3</t>
  </si>
  <si>
    <t>Op2-8.2.4.2.4</t>
  </si>
  <si>
    <t>Op2-8.2.4.2.5</t>
  </si>
  <si>
    <t>Op2-8.3.4.1.1</t>
  </si>
  <si>
    <t>Op2-8.3.4.1.2</t>
  </si>
  <si>
    <t>Op2-8.3.4.1.3</t>
  </si>
  <si>
    <t>Op2-8.3.4.1.4</t>
  </si>
  <si>
    <t>Op2-8.3.4.1.5</t>
  </si>
  <si>
    <t>Op2-8.3.4.2.1</t>
  </si>
  <si>
    <t>Op2-8.3.4.2.2</t>
  </si>
  <si>
    <t>Op2-8.3.4.2.3</t>
  </si>
  <si>
    <t>Op2-8.3.4.2.4</t>
  </si>
  <si>
    <t>Op2-8.3.4.2.5</t>
  </si>
  <si>
    <t>B-9.2.4.1.1</t>
  </si>
  <si>
    <t>B-9.2.4.1.2</t>
  </si>
  <si>
    <t>B-9.2.4.1.3</t>
  </si>
  <si>
    <t>B-9.2.4.1.4</t>
  </si>
  <si>
    <t>B-9.2.4.1.5</t>
  </si>
  <si>
    <t>B-9.2.4.2.1</t>
  </si>
  <si>
    <t>B-9.2.4.2.2</t>
  </si>
  <si>
    <t>B-9.2.4.2.3</t>
  </si>
  <si>
    <t>B-9.2.4.2.4</t>
  </si>
  <si>
    <t>B-9.2.4.2.5</t>
  </si>
  <si>
    <t>B-9.3.4.1.1</t>
  </si>
  <si>
    <t>B-9.3.4.1.2</t>
  </si>
  <si>
    <t>B-9.3.4.1.3</t>
  </si>
  <si>
    <t>B-9.3.4.1.4</t>
  </si>
  <si>
    <t>B-9.3.4.1.5</t>
  </si>
  <si>
    <t>B-9.3.4.2.1</t>
  </si>
  <si>
    <t>B-9.3.4.2.2</t>
  </si>
  <si>
    <t>B-9.3.4.2.3</t>
  </si>
  <si>
    <t>B-9.3.4.2.4</t>
  </si>
  <si>
    <t>B-9.3.4.2.5</t>
  </si>
  <si>
    <t>Op1-9.2.4.1.1</t>
  </si>
  <si>
    <t>Op1-9.2.4.1.2</t>
  </si>
  <si>
    <t>Op1-9.2.4.1.3</t>
  </si>
  <si>
    <t>Op1-9.2.4.1.4</t>
  </si>
  <si>
    <t>Op1-9.2.4.1.5</t>
  </si>
  <si>
    <t>Op1-9.2.4.2.1</t>
  </si>
  <si>
    <t>Op1-9.2.4.2.2</t>
  </si>
  <si>
    <t>Op1-9.2.4.2.3</t>
  </si>
  <si>
    <t>Op1-9.2.4.2.4</t>
  </si>
  <si>
    <t>Op1-9.2.4.2.5</t>
  </si>
  <si>
    <t>Op1-9.3.4.1.1</t>
  </si>
  <si>
    <t>Op1-9.3.4.1.2</t>
  </si>
  <si>
    <t>Op1-9.3.4.1.3</t>
  </si>
  <si>
    <t>Op1-9.3.4.1.4</t>
  </si>
  <si>
    <t>Op1-9.3.4.1.5</t>
  </si>
  <si>
    <t>Op1-9.3.4.2.1</t>
  </si>
  <si>
    <t>Op1-9.3.4.2.2</t>
  </si>
  <si>
    <t>Op1-9.3.4.2.3</t>
  </si>
  <si>
    <t>Op1-9.3.4.2.4</t>
  </si>
  <si>
    <t>Op1-9.3.4.2.5</t>
  </si>
  <si>
    <t>Op2-9.2.4.1.1</t>
  </si>
  <si>
    <t>Op2-9.2.4.1.2</t>
  </si>
  <si>
    <t>Op2-9.2.4.1.3</t>
  </si>
  <si>
    <t>Op2-9.2.4.1.4</t>
  </si>
  <si>
    <t>Op2-9.2.4.1.5</t>
  </si>
  <si>
    <t>Op2-9.2.4.2.1</t>
  </si>
  <si>
    <t>Op2-9.2.4.2.2</t>
  </si>
  <si>
    <t>Op2-9.2.4.2.3</t>
  </si>
  <si>
    <t>Op2-9.2.4.2.4</t>
  </si>
  <si>
    <t>Op2-9.2.4.2.5</t>
  </si>
  <si>
    <t>Op2-9.3.4.1.1</t>
  </si>
  <si>
    <t>Op2-9.3.4.1.2</t>
  </si>
  <si>
    <t>Op2-9.3.4.1.3</t>
  </si>
  <si>
    <t>Op2-9.3.4.1.4</t>
  </si>
  <si>
    <t>Op2-9.3.4.1.5</t>
  </si>
  <si>
    <t>Op2-9.3.4.2.1</t>
  </si>
  <si>
    <t>Op2-9.3.4.2.2</t>
  </si>
  <si>
    <t>Op2-9.3.4.2.3</t>
  </si>
  <si>
    <t>Op2-9.3.4.2.4</t>
  </si>
  <si>
    <t>Op2-9.3.4.2.5</t>
  </si>
  <si>
    <t>B-10.1</t>
  </si>
  <si>
    <t>B-10.1.1</t>
  </si>
  <si>
    <t>B-10.1.2</t>
  </si>
  <si>
    <t>B-10.2</t>
  </si>
  <si>
    <t>B-10.2.1</t>
  </si>
  <si>
    <t>B-10.2.2</t>
  </si>
  <si>
    <t>B-10.2.3</t>
  </si>
  <si>
    <t>B-10.2.3.1</t>
  </si>
  <si>
    <t>B-10.2.3.2</t>
  </si>
  <si>
    <t>B-10.2.3.3</t>
  </si>
  <si>
    <t>B-10.2.3.4</t>
  </si>
  <si>
    <t>B-10.2.3.5</t>
  </si>
  <si>
    <t>B-10.2.4</t>
  </si>
  <si>
    <t>B-10.2.4.1</t>
  </si>
  <si>
    <t>B-10.2.4.1.1</t>
  </si>
  <si>
    <t>B-10.2.4.1.2</t>
  </si>
  <si>
    <t>B-10.2.4.1.3</t>
  </si>
  <si>
    <t>B-10.2.4.1.4</t>
  </si>
  <si>
    <t>B-10.2.4.1.5</t>
  </si>
  <si>
    <t>B-10.2.4.2</t>
  </si>
  <si>
    <t>B-10.2.4.2.1</t>
  </si>
  <si>
    <t>B-10.2.4.2.2</t>
  </si>
  <si>
    <t>B-10.2.4.2.3</t>
  </si>
  <si>
    <t>B-10.2.4.2.4</t>
  </si>
  <si>
    <t>B-10.2.4.2.5</t>
  </si>
  <si>
    <t>B-10.3</t>
  </si>
  <si>
    <t>B-10.3.1</t>
  </si>
  <si>
    <t>B-10.3.2</t>
  </si>
  <si>
    <t>B-10.3.3</t>
  </si>
  <si>
    <t>B-10.3.4</t>
  </si>
  <si>
    <t>B-10.3.4.1</t>
  </si>
  <si>
    <t>B-10.3.4.1.1</t>
  </si>
  <si>
    <t>B-10.3.4.1.2</t>
  </si>
  <si>
    <t>B-10.3.4.1.3</t>
  </si>
  <si>
    <t>B-10.3.4.1.4</t>
  </si>
  <si>
    <t>B-10.3.4.1.5</t>
  </si>
  <si>
    <t>B-10.3.4.2</t>
  </si>
  <si>
    <t>B-10.3.4.2.1</t>
  </si>
  <si>
    <t>B-10.3.4.2.2</t>
  </si>
  <si>
    <t>B-10.3.4.2.3</t>
  </si>
  <si>
    <t>B-10.3.4.2.4</t>
  </si>
  <si>
    <t>B-10.3.4.2.5</t>
  </si>
  <si>
    <t>B-10.4</t>
  </si>
  <si>
    <t>B-10.4.1</t>
  </si>
  <si>
    <t>B-10.5</t>
  </si>
  <si>
    <t>Op1-10.1</t>
  </si>
  <si>
    <t>Op1-10.1.1</t>
  </si>
  <si>
    <t>Op1-10.1.2</t>
  </si>
  <si>
    <t>Op1-10.2</t>
  </si>
  <si>
    <t>Op1-10.2.1</t>
  </si>
  <si>
    <t>Op1-10.2.2</t>
  </si>
  <si>
    <t>Op1-10.2.3</t>
  </si>
  <si>
    <t>Op1-10.2.3.1</t>
  </si>
  <si>
    <t>Op1-10.2.3.2</t>
  </si>
  <si>
    <t>Op1-10.2.3.3</t>
  </si>
  <si>
    <t>Op1-10.2.3.4</t>
  </si>
  <si>
    <t>Op1-10.2.3.5</t>
  </si>
  <si>
    <t>Op1-10.2.4</t>
  </si>
  <si>
    <t>Op1-10.2.4.1</t>
  </si>
  <si>
    <t>Op1-10.2.4.1.1</t>
  </si>
  <si>
    <t>Op1-10.2.4.1.2</t>
  </si>
  <si>
    <t>Op1-10.2.4.1.3</t>
  </si>
  <si>
    <t>Op1-10.2.4.1.4</t>
  </si>
  <si>
    <t>Op1-10.2.4.1.5</t>
  </si>
  <si>
    <t>Op1-10.2.4.2</t>
  </si>
  <si>
    <t>Op1-10.2.4.2.1</t>
  </si>
  <si>
    <t>Op1-10.2.4.2.2</t>
  </si>
  <si>
    <t>Op1-10.2.4.2.3</t>
  </si>
  <si>
    <t>Op1-10.2.4.2.4</t>
  </si>
  <si>
    <t>Op1-10.2.4.2.5</t>
  </si>
  <si>
    <t>Op1-10.3</t>
  </si>
  <si>
    <t>Op1-10.3.1</t>
  </si>
  <si>
    <t>Op1-10.3.2</t>
  </si>
  <si>
    <t>Op1-10.3.3</t>
  </si>
  <si>
    <t>Op1-10.3.4</t>
  </si>
  <si>
    <t>Op1-10.3.4.1</t>
  </si>
  <si>
    <t>Op1-10.3.4.1.1</t>
  </si>
  <si>
    <t>Op1-10.3.4.1.2</t>
  </si>
  <si>
    <t>Op1-10.3.4.1.3</t>
  </si>
  <si>
    <t>Op1-10.3.4.1.4</t>
  </si>
  <si>
    <t>Op1-10.3.4.1.5</t>
  </si>
  <si>
    <t>Op1-10.3.4.2</t>
  </si>
  <si>
    <t>Op1-10.3.4.2.1</t>
  </si>
  <si>
    <t>Op1-10.3.4.2.2</t>
  </si>
  <si>
    <t>Op1-10.3.4.2.3</t>
  </si>
  <si>
    <t>Op1-10.3.4.2.4</t>
  </si>
  <si>
    <t>Op1-10.3.4.2.5</t>
  </si>
  <si>
    <t>Op1-10.4</t>
  </si>
  <si>
    <t>Op1-10.4.1</t>
  </si>
  <si>
    <t>Op1-10.5</t>
  </si>
  <si>
    <t>Op2-10.1</t>
  </si>
  <si>
    <t>Op2-10.1.1</t>
  </si>
  <si>
    <t>Op2-10.1.2</t>
  </si>
  <si>
    <t>Op2-10.2</t>
  </si>
  <si>
    <t>Op2-10.2.1</t>
  </si>
  <si>
    <t>Op2-10.2.2</t>
  </si>
  <si>
    <t>Op2-10.2.3</t>
  </si>
  <si>
    <t>Op2-10.2.3.1</t>
  </si>
  <si>
    <t>Op2-10.2.3.2</t>
  </si>
  <si>
    <t>Op2-10.2.3.3</t>
  </si>
  <si>
    <t>Op2-10.2.3.4</t>
  </si>
  <si>
    <t>Op2-10.2.3.5</t>
  </si>
  <si>
    <t>Op2-10.2.4</t>
  </si>
  <si>
    <t>Op2-10.2.4.1</t>
  </si>
  <si>
    <t>Op2-10.2.4.1.1</t>
  </si>
  <si>
    <t>Op2-10.2.4.1.2</t>
  </si>
  <si>
    <t>Op2-10.2.4.1.3</t>
  </si>
  <si>
    <t>Op2-10.2.4.1.4</t>
  </si>
  <si>
    <t>Op2-10.2.4.1.5</t>
  </si>
  <si>
    <t>Op2-10.2.4.2</t>
  </si>
  <si>
    <t>Op2-10.2.4.2.1</t>
  </si>
  <si>
    <t>Op2-10.2.4.2.2</t>
  </si>
  <si>
    <t>Op2-10.2.4.2.3</t>
  </si>
  <si>
    <t>Op2-10.2.4.2.4</t>
  </si>
  <si>
    <t>Op2-10.2.4.2.5</t>
  </si>
  <si>
    <t>Op2-10.3</t>
  </si>
  <si>
    <t>Op2-10.3.1</t>
  </si>
  <si>
    <t>Op2-10.3.2</t>
  </si>
  <si>
    <t>Op2-10.3.3</t>
  </si>
  <si>
    <t>Op2-10.3.4</t>
  </si>
  <si>
    <t>Op2-10.3.4.1</t>
  </si>
  <si>
    <t>Op2-10.3.4.1.1</t>
  </si>
  <si>
    <t>Op2-10.3.4.1.2</t>
  </si>
  <si>
    <t>Op2-10.3.4.1.3</t>
  </si>
  <si>
    <t>Op2-10.3.4.1.4</t>
  </si>
  <si>
    <t>Op2-10.3.4.1.5</t>
  </si>
  <si>
    <t>Op2-10.3.4.2</t>
  </si>
  <si>
    <t>Op2-10.3.4.2.1</t>
  </si>
  <si>
    <t>Op2-10.3.4.2.2</t>
  </si>
  <si>
    <t>Op2-10.3.4.2.3</t>
  </si>
  <si>
    <t>Op2-10.3.4.2.4</t>
  </si>
  <si>
    <t>Op2-10.3.4.2.5</t>
  </si>
  <si>
    <t>Op2-10.4</t>
  </si>
  <si>
    <t>Op2-10.4.1</t>
  </si>
  <si>
    <t>Op2-10.5</t>
  </si>
  <si>
    <t>Op6-10.1</t>
  </si>
  <si>
    <t>Op6-10.1.1</t>
  </si>
  <si>
    <t>Op6-10.1.1.1</t>
  </si>
  <si>
    <t>Op6-10.1.1.2</t>
  </si>
  <si>
    <t>Op6-10.1.2</t>
  </si>
  <si>
    <t>Op6-10.1.2.1</t>
  </si>
  <si>
    <t>Op6-10.1.2.2</t>
  </si>
  <si>
    <t>Op6-10.1.2.3</t>
  </si>
  <si>
    <t>Op6-10.1.2.4</t>
  </si>
  <si>
    <t>Op6-10.1.2.5</t>
  </si>
  <si>
    <t>Op6-10.2</t>
  </si>
  <si>
    <t>Op6-10.2.1</t>
  </si>
  <si>
    <t>Op6-10.2.1.1</t>
  </si>
  <si>
    <t>Op6-10.2.1.2</t>
  </si>
  <si>
    <t>Op6-10.2.1.3</t>
  </si>
  <si>
    <t>Op6-10.2.2</t>
  </si>
  <si>
    <t>Op6-10.2.2.1</t>
  </si>
  <si>
    <t>Op6-10.2.2.2</t>
  </si>
  <si>
    <t>Op6-10.2.2.3</t>
  </si>
  <si>
    <t>Op6-10.2.2.4</t>
  </si>
  <si>
    <t>Op6-10.2.2.5</t>
  </si>
  <si>
    <t>Op6-10.2.2.6</t>
  </si>
  <si>
    <t>Op6-10.3</t>
  </si>
  <si>
    <t>Op6-10.3.1</t>
  </si>
  <si>
    <t>Op6-10.3.1.1</t>
  </si>
  <si>
    <t>Op6-10.3.1.2</t>
  </si>
  <si>
    <t>Op6-10.3.1.3</t>
  </si>
  <si>
    <t>Op6-10.3.2</t>
  </si>
  <si>
    <t>Op6-10.3.2.1</t>
  </si>
  <si>
    <t>Op6-10.3.2.2</t>
  </si>
  <si>
    <t>Op6-10.3.2.3</t>
  </si>
  <si>
    <t>Op6-10.3.2.4</t>
  </si>
  <si>
    <t>Op6-10.3.2.5</t>
  </si>
  <si>
    <t>Op6-10.3.2.6</t>
  </si>
  <si>
    <t>Op6-10.3.3</t>
  </si>
  <si>
    <t>Op6-10.3.3.1</t>
  </si>
  <si>
    <t>Op6-10.3.3.2</t>
  </si>
  <si>
    <t>Op6-10.3.3.3</t>
  </si>
  <si>
    <t>Op6-10.3.3.4</t>
  </si>
  <si>
    <t>Op6-10.3.3.5</t>
  </si>
  <si>
    <t>Op6-10.3.3.6</t>
  </si>
  <si>
    <t>Op6-10.4</t>
  </si>
  <si>
    <t>Op6-10.4.1</t>
  </si>
  <si>
    <t>Op7-10.1</t>
  </si>
  <si>
    <t>Op7-10.1.1</t>
  </si>
  <si>
    <t>Op7-10.1.1.1</t>
  </si>
  <si>
    <t>Op7-10.1.1.2</t>
  </si>
  <si>
    <t>Op7-10.1.2</t>
  </si>
  <si>
    <t>Op7-10.1.2.1</t>
  </si>
  <si>
    <t>Op7-10.1.2.2</t>
  </si>
  <si>
    <t>Op7-10.1.2.3</t>
  </si>
  <si>
    <t>Op7-10.1.2.4</t>
  </si>
  <si>
    <t>Op7-10.1.2.5</t>
  </si>
  <si>
    <t>Op7-10.2</t>
  </si>
  <si>
    <t>Op7-10.2.1</t>
  </si>
  <si>
    <t>Op7-10.2.1.1</t>
  </si>
  <si>
    <t>Op7-10.2.1.2</t>
  </si>
  <si>
    <t>Op7-10.2.1.3</t>
  </si>
  <si>
    <t>Op7-10.2.2</t>
  </si>
  <si>
    <t>Op7-10.2.2.1</t>
  </si>
  <si>
    <t>Op7-10.2.2.2</t>
  </si>
  <si>
    <t>Op7-10.2.2.3</t>
  </si>
  <si>
    <t>Op7-10.2.2.4</t>
  </si>
  <si>
    <t>Op7-10.2.2.5</t>
  </si>
  <si>
    <t>Op7-10.2.2.6</t>
  </si>
  <si>
    <t>Op7-10.3</t>
  </si>
  <si>
    <t>Op7-10.3.1</t>
  </si>
  <si>
    <t>Op7-10.3.1.1</t>
  </si>
  <si>
    <t>Op7-10.3.1.2</t>
  </si>
  <si>
    <t>Op7-10.3.1.3</t>
  </si>
  <si>
    <t>Op7-10.3.2</t>
  </si>
  <si>
    <t>Op7-10.3.2.1</t>
  </si>
  <si>
    <t>Op7-10.3.2.2</t>
  </si>
  <si>
    <t>Op7-10.3.2.3</t>
  </si>
  <si>
    <t>Op7-10.3.2.4</t>
  </si>
  <si>
    <t>Op7-10.3.2.5</t>
  </si>
  <si>
    <t>Op7-10.3.2.6</t>
  </si>
  <si>
    <t>Op7-10.3.3</t>
  </si>
  <si>
    <t>Op7-10.3.3.1</t>
  </si>
  <si>
    <t>Op7-10.3.3.2</t>
  </si>
  <si>
    <t>Op7-10.3.3.3</t>
  </si>
  <si>
    <t>Op7-10.3.3.4</t>
  </si>
  <si>
    <t>Op7-10.3.3.5</t>
  </si>
  <si>
    <t>Op7-10.3.3.6</t>
  </si>
  <si>
    <t>Op7-10.4</t>
  </si>
  <si>
    <t>Op7-10.4.1</t>
  </si>
  <si>
    <t>Op8-10.1</t>
  </si>
  <si>
    <t>Op8-10.1.1</t>
  </si>
  <si>
    <t>Op8-10.1.1.1</t>
  </si>
  <si>
    <t>Op8-10.1.1.2</t>
  </si>
  <si>
    <t>Op8-10.1.2</t>
  </si>
  <si>
    <t>Op8-10.1.2.1</t>
  </si>
  <si>
    <t>Op8-10.1.2.2</t>
  </si>
  <si>
    <t>Op8-10.1.2.3</t>
  </si>
  <si>
    <t>Op8-10.1.2.4</t>
  </si>
  <si>
    <t>Op8-10.1.2.5</t>
  </si>
  <si>
    <t>Op8-10.2</t>
  </si>
  <si>
    <t>Op8-10.2.1</t>
  </si>
  <si>
    <t>Op8-10.2.1.1</t>
  </si>
  <si>
    <t>Op8-10.2.1.2</t>
  </si>
  <si>
    <t>Op8-10.2.1.3</t>
  </si>
  <si>
    <t>Op8-10.2.2</t>
  </si>
  <si>
    <t>Op8-10.2.2.1</t>
  </si>
  <si>
    <t>Op8-10.2.2.2</t>
  </si>
  <si>
    <t>Op8-10.2.2.3</t>
  </si>
  <si>
    <t>Op8-10.2.2.4</t>
  </si>
  <si>
    <t>Op8-10.2.2.5</t>
  </si>
  <si>
    <t>Op8-10.2.2.6</t>
  </si>
  <si>
    <t>Op8-10.3</t>
  </si>
  <si>
    <t>Op8-10.3.1</t>
  </si>
  <si>
    <t>Op8-10.3.1.1</t>
  </si>
  <si>
    <t>Op8-10.3.1.2</t>
  </si>
  <si>
    <t>Op8-10.3.1.3</t>
  </si>
  <si>
    <t>Op8-10.3.2</t>
  </si>
  <si>
    <t>Op8-10.3.2.1</t>
  </si>
  <si>
    <t>Op8-10.3.2.2</t>
  </si>
  <si>
    <t>Op8-10.3.2.3</t>
  </si>
  <si>
    <t>Op8-10.3.2.4</t>
  </si>
  <si>
    <t>Op8-10.3.2.5</t>
  </si>
  <si>
    <t>Op8-10.3.2.6</t>
  </si>
  <si>
    <t>Op8-10.3.3</t>
  </si>
  <si>
    <t>Op8-10.3.3.1</t>
  </si>
  <si>
    <t>Op8-10.3.3.2</t>
  </si>
  <si>
    <t>Op8-10.3.3.3</t>
  </si>
  <si>
    <t>Op8-10.3.3.4</t>
  </si>
  <si>
    <t>Op8-10.3.3.5</t>
  </si>
  <si>
    <t>Op8-10.3.3.6</t>
  </si>
  <si>
    <t>Op8-10.4</t>
  </si>
  <si>
    <t>Op8-10.4.1</t>
  </si>
  <si>
    <t>B-11.1</t>
  </si>
  <si>
    <t>B-11.1.1</t>
  </si>
  <si>
    <t>B-11.1.2</t>
  </si>
  <si>
    <t>B-11.2</t>
  </si>
  <si>
    <t>B-11.2.1</t>
  </si>
  <si>
    <t>B-11.2.2</t>
  </si>
  <si>
    <t>B-11.2.3</t>
  </si>
  <si>
    <t>B-11.2.3.1</t>
  </si>
  <si>
    <t>B-11.2.3.2</t>
  </si>
  <si>
    <t>B-11.2.3.3</t>
  </si>
  <si>
    <t>B-11.2.3.4</t>
  </si>
  <si>
    <t>B-11.2.3.5</t>
  </si>
  <si>
    <t>B-11.2.4</t>
  </si>
  <si>
    <t>B-11.2.4.1</t>
  </si>
  <si>
    <t>B-11.2.4.1.1</t>
  </si>
  <si>
    <t>B-11.2.4.1.2</t>
  </si>
  <si>
    <t>B-11.2.4.1.3</t>
  </si>
  <si>
    <t>B-11.2.4.1.4</t>
  </si>
  <si>
    <t>B-11.2.4.1.5</t>
  </si>
  <si>
    <t>B-11.2.4.2</t>
  </si>
  <si>
    <t>B-11.2.4.2.1</t>
  </si>
  <si>
    <t>B-11.2.4.2.2</t>
  </si>
  <si>
    <t>B-11.2.4.2.3</t>
  </si>
  <si>
    <t>B-11.2.4.2.4</t>
  </si>
  <si>
    <t>B-11.2.4.2.5</t>
  </si>
  <si>
    <t>B-11.3</t>
  </si>
  <si>
    <t>B-11.3.1</t>
  </si>
  <si>
    <t>B-11.3.2</t>
  </si>
  <si>
    <t>B-11.3.3</t>
  </si>
  <si>
    <t>B-11.3.4</t>
  </si>
  <si>
    <t>B-11.3.4.1</t>
  </si>
  <si>
    <t>B-11.3.4.1.1</t>
  </si>
  <si>
    <t>B-11.3.4.1.2</t>
  </si>
  <si>
    <t>B-11.3.4.1.3</t>
  </si>
  <si>
    <t>B-11.3.4.1.4</t>
  </si>
  <si>
    <t>B-11.3.4.1.5</t>
  </si>
  <si>
    <t>B-11.3.4.2</t>
  </si>
  <si>
    <t>B-11.3.4.2.1</t>
  </si>
  <si>
    <t>B-11.3.4.2.2</t>
  </si>
  <si>
    <t>B-11.3.4.2.3</t>
  </si>
  <si>
    <t>B-11.3.4.2.4</t>
  </si>
  <si>
    <t>B-11.3.4.2.5</t>
  </si>
  <si>
    <t>B-11.4</t>
  </si>
  <si>
    <t>B-11.4.1</t>
  </si>
  <si>
    <t>B-11.5</t>
  </si>
  <si>
    <t>Op1-11.1</t>
  </si>
  <si>
    <t>Op1-11.1.1</t>
  </si>
  <si>
    <t>Op1-11.1.2</t>
  </si>
  <si>
    <t>Op1-11.2</t>
  </si>
  <si>
    <t>Op1-11.2.1</t>
  </si>
  <si>
    <t>Op1-11.2.2</t>
  </si>
  <si>
    <t>Op1-11.2.3</t>
  </si>
  <si>
    <t>Op1-11.2.3.1</t>
  </si>
  <si>
    <t>Op1-11.2.3.2</t>
  </si>
  <si>
    <t>Op1-11.2.3.3</t>
  </si>
  <si>
    <t>Op1-11.2.3.4</t>
  </si>
  <si>
    <t>Op1-11.2.3.5</t>
  </si>
  <si>
    <t>Op1-11.2.4</t>
  </si>
  <si>
    <t>Op1-11.2.4.1</t>
  </si>
  <si>
    <t>Op1-11.2.4.1.1</t>
  </si>
  <si>
    <t>Op1-11.2.4.1.2</t>
  </si>
  <si>
    <t>Op1-11.2.4.1.3</t>
  </si>
  <si>
    <t>Op1-11.2.4.1.4</t>
  </si>
  <si>
    <t>Op1-11.2.4.1.5</t>
  </si>
  <si>
    <t>Op1-11.2.4.2</t>
  </si>
  <si>
    <t>Op1-11.2.4.2.1</t>
  </si>
  <si>
    <t>Op1-11.2.4.2.2</t>
  </si>
  <si>
    <t>Op1-11.2.4.2.3</t>
  </si>
  <si>
    <t>Op1-11.2.4.2.4</t>
  </si>
  <si>
    <t>Op1-11.2.4.2.5</t>
  </si>
  <si>
    <t>Op1-11.3</t>
  </si>
  <si>
    <t>Op1-11.3.1</t>
  </si>
  <si>
    <t>Op1-11.3.2</t>
  </si>
  <si>
    <t>Op1-11.3.3</t>
  </si>
  <si>
    <t>Op1-11.3.4</t>
  </si>
  <si>
    <t>Op1-11.3.4.1</t>
  </si>
  <si>
    <t>Op1-11.3.4.1.1</t>
  </si>
  <si>
    <t>Op1-11.3.4.1.2</t>
  </si>
  <si>
    <t>Op1-11.3.4.1.3</t>
  </si>
  <si>
    <t>Op1-11.3.4.1.4</t>
  </si>
  <si>
    <t>Op1-11.3.4.1.5</t>
  </si>
  <si>
    <t>Op1-11.3.4.2</t>
  </si>
  <si>
    <t>Op1-11.3.4.2.1</t>
  </si>
  <si>
    <t>Op1-11.3.4.2.2</t>
  </si>
  <si>
    <t>Op1-11.3.4.2.3</t>
  </si>
  <si>
    <t>Op1-11.3.4.2.4</t>
  </si>
  <si>
    <t>Op1-11.3.4.2.5</t>
  </si>
  <si>
    <t>Op1-11.4</t>
  </si>
  <si>
    <t>Op1-11.4.1</t>
  </si>
  <si>
    <t>Op1-11.5</t>
  </si>
  <si>
    <t>Op2-11.1</t>
  </si>
  <si>
    <t>Op2-11.1.1</t>
  </si>
  <si>
    <t>Op2-11.1.2</t>
  </si>
  <si>
    <t>Op2-11.2</t>
  </si>
  <si>
    <t>Op2-11.2.1</t>
  </si>
  <si>
    <t>Op2-11.2.2</t>
  </si>
  <si>
    <t>Op2-11.2.3</t>
  </si>
  <si>
    <t>Op2-11.2.3.1</t>
  </si>
  <si>
    <t>Op2-11.2.3.2</t>
  </si>
  <si>
    <t>Op2-11.2.3.3</t>
  </si>
  <si>
    <t>Op2-11.2.3.4</t>
  </si>
  <si>
    <t>Op2-11.2.3.5</t>
  </si>
  <si>
    <t>Op2-11.2.4</t>
  </si>
  <si>
    <t>Op2-11.2.4.1</t>
  </si>
  <si>
    <t>Op2-11.2.4.1.1</t>
  </si>
  <si>
    <t>Op2-11.2.4.1.2</t>
  </si>
  <si>
    <t>Op2-11.2.4.1.3</t>
  </si>
  <si>
    <t>Op2-11.2.4.1.4</t>
  </si>
  <si>
    <t>Op2-11.2.4.1.5</t>
  </si>
  <si>
    <t>Op2-11.2.4.2</t>
  </si>
  <si>
    <t>Op2-11.2.4.2.1</t>
  </si>
  <si>
    <t>Op2-11.2.4.2.2</t>
  </si>
  <si>
    <t>Op2-11.2.4.2.3</t>
  </si>
  <si>
    <t>Op2-11.2.4.2.4</t>
  </si>
  <si>
    <t>Op2-11.2.4.2.5</t>
  </si>
  <si>
    <t>Op2-11.3</t>
  </si>
  <si>
    <t>Op2-11.3.1</t>
  </si>
  <si>
    <t>Op2-11.3.2</t>
  </si>
  <si>
    <t>Op2-11.3.3</t>
  </si>
  <si>
    <t>Op2-11.3.4</t>
  </si>
  <si>
    <t>Op2-11.3.4.1</t>
  </si>
  <si>
    <t>Op2-11.3.4.1.1</t>
  </si>
  <si>
    <t>Op2-11.3.4.1.2</t>
  </si>
  <si>
    <t>Op2-11.3.4.1.3</t>
  </si>
  <si>
    <t>Op2-11.3.4.1.4</t>
  </si>
  <si>
    <t>Op2-11.3.4.1.5</t>
  </si>
  <si>
    <t>Op2-11.3.4.2</t>
  </si>
  <si>
    <t>Op2-11.3.4.2.1</t>
  </si>
  <si>
    <t>Op2-11.3.4.2.2</t>
  </si>
  <si>
    <t>Op2-11.3.4.2.3</t>
  </si>
  <si>
    <t>Op2-11.3.4.2.4</t>
  </si>
  <si>
    <t>Op2-11.3.4.2.5</t>
  </si>
  <si>
    <t>Op2-11.4</t>
  </si>
  <si>
    <t>Op2-11.4.1</t>
  </si>
  <si>
    <t>Op2-11.5</t>
  </si>
  <si>
    <t>Op6-11.1</t>
  </si>
  <si>
    <t>Op6-11.1.1</t>
  </si>
  <si>
    <t>Op6-11.1.1.1</t>
  </si>
  <si>
    <t>Op6-11.1.1.2</t>
  </si>
  <si>
    <t>Op6-11.1.2</t>
  </si>
  <si>
    <t>Op6-11.1.2.1</t>
  </si>
  <si>
    <t>Op6-11.1.2.2</t>
  </si>
  <si>
    <t>Op6-11.1.2.3</t>
  </si>
  <si>
    <t>Op6-11.1.2.4</t>
  </si>
  <si>
    <t>Op6-11.1.2.5</t>
  </si>
  <si>
    <t>Op6-11.2</t>
  </si>
  <si>
    <t>Op6-11.2.1</t>
  </si>
  <si>
    <t>Op6-11.2.1.1</t>
  </si>
  <si>
    <t>Op6-11.2.1.2</t>
  </si>
  <si>
    <t>Op6-11.2.1.3</t>
  </si>
  <si>
    <t>Op6-11.2.2</t>
  </si>
  <si>
    <t>Op6-11.2.2.1</t>
  </si>
  <si>
    <t>Op6-11.2.2.2</t>
  </si>
  <si>
    <t>Op6-11.2.2.3</t>
  </si>
  <si>
    <t>Op6-11.2.2.4</t>
  </si>
  <si>
    <t>Op6-11.2.2.5</t>
  </si>
  <si>
    <t>Op6-11.2.2.6</t>
  </si>
  <si>
    <t>Op6-11.3</t>
  </si>
  <si>
    <t>Op6-11.3.1</t>
  </si>
  <si>
    <t>Op6-11.3.1.1</t>
  </si>
  <si>
    <t>Op6-11.3.1.2</t>
  </si>
  <si>
    <t>Op6-11.3.1.3</t>
  </si>
  <si>
    <t>Op6-11.3.2</t>
  </si>
  <si>
    <t>Op6-11.3.2.1</t>
  </si>
  <si>
    <t>Op6-11.3.2.2</t>
  </si>
  <si>
    <t>Op6-11.3.2.3</t>
  </si>
  <si>
    <t>Op6-11.3.2.4</t>
  </si>
  <si>
    <t>Op6-11.3.2.5</t>
  </si>
  <si>
    <t>Op6-11.3.2.6</t>
  </si>
  <si>
    <t>Op6-11.3.3</t>
  </si>
  <si>
    <t>Op6-11.3.3.1</t>
  </si>
  <si>
    <t>Op6-11.3.3.2</t>
  </si>
  <si>
    <t>Op6-11.3.3.3</t>
  </si>
  <si>
    <t>Op6-11.3.3.4</t>
  </si>
  <si>
    <t>Op6-11.3.3.5</t>
  </si>
  <si>
    <t>Op6-11.3.3.6</t>
  </si>
  <si>
    <t>Op6-11.4</t>
  </si>
  <si>
    <t>Op6-11.4.1</t>
  </si>
  <si>
    <t>Op7-11.1</t>
  </si>
  <si>
    <t>Op7-11.1.1</t>
  </si>
  <si>
    <t>Op7-11.1.1.1</t>
  </si>
  <si>
    <t>Op7-11.1.1.2</t>
  </si>
  <si>
    <t>Op7-11.1.2</t>
  </si>
  <si>
    <t>Op7-11.1.2.1</t>
  </si>
  <si>
    <t>Op7-11.1.2.2</t>
  </si>
  <si>
    <t>Op7-11.1.2.3</t>
  </si>
  <si>
    <t>Op7-11.1.2.4</t>
  </si>
  <si>
    <t>Op7-11.1.2.5</t>
  </si>
  <si>
    <t>Op7-11.2</t>
  </si>
  <si>
    <t>Op7-11.2.1</t>
  </si>
  <si>
    <t>Op7-11.2.1.1</t>
  </si>
  <si>
    <t>Op7-11.2.1.2</t>
  </si>
  <si>
    <t>Op7-11.2.1.3</t>
  </si>
  <si>
    <t>Op7-11.2.2</t>
  </si>
  <si>
    <t>Op7-11.2.2.1</t>
  </si>
  <si>
    <t>Op7-11.2.2.2</t>
  </si>
  <si>
    <t>Op7-11.2.2.3</t>
  </si>
  <si>
    <t>Op7-11.2.2.4</t>
  </si>
  <si>
    <t>Op7-11.2.2.5</t>
  </si>
  <si>
    <t>Op7-11.2.2.6</t>
  </si>
  <si>
    <t>Op7-11.3</t>
  </si>
  <si>
    <t>Op7-11.3.1</t>
  </si>
  <si>
    <t>Op7-11.3.1.1</t>
  </si>
  <si>
    <t>Op7-11.3.1.2</t>
  </si>
  <si>
    <t>Op7-11.3.1.3</t>
  </si>
  <si>
    <t>Op7-11.3.2</t>
  </si>
  <si>
    <t>Op7-11.3.2.1</t>
  </si>
  <si>
    <t>Op7-11.3.2.2</t>
  </si>
  <si>
    <t>Op7-11.3.2.3</t>
  </si>
  <si>
    <t>Op7-11.3.2.4</t>
  </si>
  <si>
    <t>Op7-11.3.2.5</t>
  </si>
  <si>
    <t>Op7-11.3.2.6</t>
  </si>
  <si>
    <t>Op7-11.3.3</t>
  </si>
  <si>
    <t>Op7-11.3.3.1</t>
  </si>
  <si>
    <t>Op7-11.3.3.2</t>
  </si>
  <si>
    <t>Op7-11.3.3.3</t>
  </si>
  <si>
    <t>Op7-11.3.3.4</t>
  </si>
  <si>
    <t>Op7-11.3.3.5</t>
  </si>
  <si>
    <t>Op7-11.3.3.6</t>
  </si>
  <si>
    <t>Op7-11.4</t>
  </si>
  <si>
    <t>Op7-11.4.1</t>
  </si>
  <si>
    <t>Op8-11.1</t>
  </si>
  <si>
    <t>Op8-11.1.1</t>
  </si>
  <si>
    <t>Op8-11.1.1.1</t>
  </si>
  <si>
    <t>Op8-11.1.1.2</t>
  </si>
  <si>
    <t>Op8-11.1.2</t>
  </si>
  <si>
    <t>Op8-11.1.2.1</t>
  </si>
  <si>
    <t>Op8-11.1.2.2</t>
  </si>
  <si>
    <t>Op8-11.1.2.3</t>
  </si>
  <si>
    <t>Op8-11.1.2.4</t>
  </si>
  <si>
    <t>Op8-11.1.2.5</t>
  </si>
  <si>
    <t>Op8-11.2</t>
  </si>
  <si>
    <t>Op8-11.2.1</t>
  </si>
  <si>
    <t>Op8-11.2.1.1</t>
  </si>
  <si>
    <t>Op8-11.2.1.2</t>
  </si>
  <si>
    <t>Op8-11.2.1.3</t>
  </si>
  <si>
    <t>Op8-11.2.2</t>
  </si>
  <si>
    <t>Op8-11.2.2.1</t>
  </si>
  <si>
    <t>Op8-11.2.2.2</t>
  </si>
  <si>
    <t>Op8-11.2.2.3</t>
  </si>
  <si>
    <t>Op8-11.2.2.4</t>
  </si>
  <si>
    <t>Op8-11.2.2.5</t>
  </si>
  <si>
    <t>Op8-11.2.2.6</t>
  </si>
  <si>
    <t>Op8-11.3</t>
  </si>
  <si>
    <t>Op8-11.3.1</t>
  </si>
  <si>
    <t>Op8-11.3.1.1</t>
  </si>
  <si>
    <t>Op8-11.3.1.2</t>
  </si>
  <si>
    <t>Op8-11.3.1.3</t>
  </si>
  <si>
    <t>Op8-11.3.2</t>
  </si>
  <si>
    <t>Op8-11.3.2.1</t>
  </si>
  <si>
    <t>Op8-11.3.2.2</t>
  </si>
  <si>
    <t>Op8-11.3.2.3</t>
  </si>
  <si>
    <t>Op8-11.3.2.4</t>
  </si>
  <si>
    <t>Op8-11.3.2.5</t>
  </si>
  <si>
    <t>Op8-11.3.2.6</t>
  </si>
  <si>
    <t>Op8-11.3.3</t>
  </si>
  <si>
    <t>Op8-11.3.3.1</t>
  </si>
  <si>
    <t>Op8-11.3.3.2</t>
  </si>
  <si>
    <t>Op8-11.3.3.3</t>
  </si>
  <si>
    <t>Op8-11.3.3.4</t>
  </si>
  <si>
    <t>Op8-11.3.3.5</t>
  </si>
  <si>
    <t>Op8-11.3.3.6</t>
  </si>
  <si>
    <t>Op8-11.4</t>
  </si>
  <si>
    <t>Op8-11.4.1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</si>
</sst>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43" formatCode="_-* #,##0.00_-;\-* #,##0.00_-;_-* &quot;-&quot;??_-;_-@_-"/>
    <numFmt numFmtId="164" formatCode="_(&quot;$&quot;* #,##0.00_);_(&quot;$&quot;* \(#,##0.00\);_(&quot;$&quot;* &quot;-&quot;??_);_(@_)"/>
    <numFmt numFmtId="165" formatCode="_(* #,##0.00_);_(* \(#,##0.00\);_(* &quot;-&quot;??_);_(@_)"/>
    <numFmt numFmtId="166" formatCode="_-* #,##0_-;\-* #,##0_-;_-* &quot;-&quot;??_-;_-@_-"/>
    <numFmt numFmtId="167" formatCode="#,##0_ ;\-#,##0\ "/>
    <numFmt numFmtId="168" formatCode="_(* #,##0_);_(* \(#,##0\);_(* &quot;-&quot;??_);_(@_)"/>
    <numFmt numFmtId="169" formatCode="_(* #,##0.0_);_(* \(#,##0.0\);_(* &quot;-&quot;??_);_(@_)"/>
  </numFmts>
  <fonts count="38" x14ac:knownFonts="1">
    <font>
      <sz val="11"/>
      <color theme="1"/>
      <name val="Calibri"/>
      <family val="2"/>
      <scheme val="minor"/>
    </font>
    <font>
      <sz val="12"/>
      <color theme="1"/>
      <name val="Arial"/>
      <family val="2"/>
    </font>
    <font>
      <b/>
      <sz val="12"/>
      <color theme="1"/>
      <name val="Arial"/>
      <family val="2"/>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3"/>
      <color theme="0"/>
      <name val="Calibri"/>
      <family val="2"/>
      <scheme val="minor"/>
    </font>
    <font>
      <b/>
      <sz val="12"/>
      <color theme="0"/>
      <name val="Calibri"/>
      <family val="2"/>
      <scheme val="minor"/>
    </font>
    <font>
      <b/>
      <sz val="12"/>
      <color theme="1"/>
      <name val="Calibri"/>
      <family val="2"/>
      <scheme val="minor"/>
    </font>
    <font>
      <sz val="14"/>
      <color theme="1"/>
      <name val="Calibri"/>
      <family val="2"/>
      <scheme val="minor"/>
    </font>
    <font>
      <b/>
      <i/>
      <sz val="14"/>
      <color theme="1"/>
      <name val="Calibri"/>
      <family val="2"/>
      <scheme val="minor"/>
    </font>
    <font>
      <sz val="9"/>
      <color theme="1"/>
      <name val="Calibri"/>
      <family val="2"/>
      <scheme val="minor"/>
    </font>
    <font>
      <b/>
      <u/>
      <sz val="14"/>
      <color theme="1"/>
      <name val="Calibri"/>
      <family val="2"/>
      <scheme val="minor"/>
    </font>
    <font>
      <sz val="10"/>
      <name val="Arial"/>
      <family val="2"/>
    </font>
    <font>
      <b/>
      <sz val="9"/>
      <color theme="1"/>
      <name val="Calibri"/>
      <family val="2"/>
      <scheme val="minor"/>
    </font>
    <font>
      <b/>
      <sz val="10"/>
      <color theme="1"/>
      <name val="Calibri"/>
      <family val="2"/>
      <scheme val="minor"/>
    </font>
    <font>
      <sz val="9"/>
      <name val="Calibri"/>
      <family val="2"/>
      <scheme val="minor"/>
    </font>
    <font>
      <u/>
      <sz val="9"/>
      <color theme="1"/>
      <name val="Calibri"/>
      <family val="2"/>
    </font>
    <font>
      <b/>
      <i/>
      <sz val="9"/>
      <color theme="1"/>
      <name val="Calibri"/>
      <family val="2"/>
      <scheme val="minor"/>
    </font>
    <font>
      <b/>
      <sz val="11"/>
      <name val="Calibri"/>
      <family val="2"/>
      <scheme val="minor"/>
    </font>
    <font>
      <sz val="9"/>
      <color rgb="FFFF0000"/>
      <name val="Calibri"/>
      <family val="2"/>
      <scheme val="minor"/>
    </font>
    <font>
      <b/>
      <sz val="14"/>
      <color theme="1"/>
      <name val="Calibri"/>
      <family val="2"/>
      <scheme val="minor"/>
    </font>
    <font>
      <b/>
      <sz val="11"/>
      <color theme="1"/>
      <name val="Arial"/>
      <family val="2"/>
    </font>
    <font>
      <b/>
      <sz val="18"/>
      <color theme="1"/>
      <name val="Calibri"/>
      <family val="2"/>
      <scheme val="minor"/>
    </font>
    <font>
      <b/>
      <sz val="11"/>
      <color rgb="FFFF0000"/>
      <name val="Arial"/>
      <family val="2"/>
    </font>
    <font>
      <b/>
      <sz val="10"/>
      <name val="Arial"/>
      <family val="2"/>
    </font>
    <font>
      <i/>
      <sz val="11"/>
      <name val="Calibri"/>
      <family val="2"/>
    </font>
    <font>
      <i/>
      <sz val="11"/>
      <name val="Calibri"/>
      <family val="2"/>
      <scheme val="minor"/>
    </font>
    <font>
      <b/>
      <i/>
      <sz val="11"/>
      <color theme="1"/>
      <name val="Calibri"/>
      <family val="2"/>
      <scheme val="minor"/>
    </font>
    <font>
      <b/>
      <sz val="14"/>
      <color rgb="FFC00000"/>
      <name val="Calibri"/>
      <family val="2"/>
      <scheme val="minor"/>
    </font>
    <font>
      <sz val="11"/>
      <color rgb="FFFFFF00"/>
      <name val="Calibri"/>
      <family val="2"/>
      <scheme val="minor"/>
    </font>
    <font>
      <sz val="11"/>
      <color theme="1"/>
      <name val="Calibri"/>
      <family val="2"/>
      <scheme val="minor"/>
    </font>
    <font>
      <b/>
      <sz val="12"/>
      <name val="Arial"/>
      <family val="2"/>
    </font>
    <font>
      <b/>
      <sz val="14"/>
      <name val="Arial"/>
      <family val="2"/>
    </font>
    <font>
      <sz val="11"/>
      <name val="Calibri"/>
      <family val="2"/>
      <scheme val="minor"/>
    </font>
    <font>
      <b/>
      <sz val="14"/>
      <name val="Calibri"/>
      <family val="2"/>
      <scheme val="minor"/>
    </font>
    <font>
      <sz val="12"/>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5"/>
        <bgColor indexed="64"/>
      </patternFill>
    </fill>
    <fill>
      <patternFill patternType="solid">
        <fgColor rgb="FFFFFF99"/>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bottom style="hair">
        <color auto="1"/>
      </bottom>
      <diagonal/>
    </border>
    <border>
      <left style="hair">
        <color auto="1"/>
      </left>
      <right style="medium">
        <color auto="1"/>
      </right>
      <top style="medium">
        <color auto="1"/>
      </top>
      <bottom style="hair">
        <color auto="1"/>
      </bottom>
      <diagonal/>
    </border>
    <border>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diagonal/>
    </border>
    <border>
      <left style="hair">
        <color auto="1"/>
      </left>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s>
  <cellStyleXfs count="6">
    <xf numFmtId="0" fontId="0" fillId="0" borderId="0"/>
    <xf numFmtId="165" fontId="3" fillId="0" borderId="0" applyFont="0" applyFill="0" applyBorder="0" applyAlignment="0" applyProtection="0"/>
    <xf numFmtId="0" fontId="14" fillId="0" borderId="0"/>
    <xf numFmtId="164" fontId="3" fillId="0" borderId="0" applyFont="0" applyFill="0" applyBorder="0" applyAlignment="0" applyProtection="0"/>
    <xf numFmtId="9" fontId="3" fillId="0" borderId="0" applyFont="0" applyFill="0" applyBorder="0" applyAlignment="0" applyProtection="0"/>
    <xf numFmtId="0" fontId="14" fillId="0" borderId="0"/>
  </cellStyleXfs>
  <cellXfs count="336">
    <xf numFmtId="0" fontId="0" fillId="0" borderId="0" xfId="0"/>
    <xf numFmtId="0" fontId="1" fillId="0" borderId="1" xfId="0" applyFont="1" applyBorder="1" applyAlignment="1">
      <alignment horizontal="left" vertical="center" wrapText="1" indent="1"/>
    </xf>
    <xf numFmtId="0" fontId="2" fillId="3" borderId="1" xfId="0" applyFont="1" applyFill="1" applyBorder="1" applyAlignment="1">
      <alignment vertical="center" wrapText="1"/>
    </xf>
    <xf numFmtId="0" fontId="0" fillId="0" borderId="0" xfId="0" applyAlignment="1">
      <alignment vertical="center"/>
    </xf>
    <xf numFmtId="0" fontId="0" fillId="3" borderId="1" xfId="0" applyFill="1" applyBorder="1" applyAlignment="1">
      <alignment vertical="center"/>
    </xf>
    <xf numFmtId="0" fontId="0" fillId="5" borderId="0" xfId="0" applyFill="1"/>
    <xf numFmtId="0" fontId="6" fillId="5" borderId="0" xfId="0" applyFont="1" applyFill="1"/>
    <xf numFmtId="0" fontId="7" fillId="4" borderId="1" xfId="0" applyFont="1" applyFill="1" applyBorder="1" applyAlignment="1">
      <alignment horizontal="center" vertical="center" wrapText="1"/>
    </xf>
    <xf numFmtId="0" fontId="5" fillId="6" borderId="4" xfId="0" applyFont="1" applyFill="1" applyBorder="1" applyAlignment="1">
      <alignment vertical="center"/>
    </xf>
    <xf numFmtId="0" fontId="8" fillId="6" borderId="5" xfId="0" applyFont="1" applyFill="1" applyBorder="1" applyAlignment="1">
      <alignment horizontal="right" vertical="center"/>
    </xf>
    <xf numFmtId="0" fontId="5" fillId="0" borderId="6" xfId="0" applyFont="1" applyFill="1" applyBorder="1" applyAlignment="1">
      <alignment vertical="center"/>
    </xf>
    <xf numFmtId="0" fontId="4" fillId="0" borderId="6" xfId="0" applyFont="1" applyFill="1" applyBorder="1" applyAlignment="1">
      <alignment horizontal="right" vertical="center"/>
    </xf>
    <xf numFmtId="0" fontId="9" fillId="8" borderId="7" xfId="0" applyFont="1" applyFill="1" applyBorder="1" applyAlignment="1">
      <alignment vertical="center"/>
    </xf>
    <xf numFmtId="0" fontId="0" fillId="8" borderId="8" xfId="0" applyFont="1" applyFill="1" applyBorder="1" applyAlignment="1">
      <alignment vertical="center"/>
    </xf>
    <xf numFmtId="0" fontId="9" fillId="8" borderId="10" xfId="0" applyFont="1" applyFill="1" applyBorder="1" applyAlignment="1">
      <alignment vertical="center"/>
    </xf>
    <xf numFmtId="0" fontId="0" fillId="8" borderId="1" xfId="0" applyFont="1" applyFill="1" applyBorder="1" applyAlignment="1">
      <alignment vertical="center"/>
    </xf>
    <xf numFmtId="0" fontId="5" fillId="0" borderId="12" xfId="0" applyFont="1" applyFill="1" applyBorder="1" applyAlignment="1">
      <alignment vertical="center"/>
    </xf>
    <xf numFmtId="0" fontId="0" fillId="0" borderId="12" xfId="0" applyFont="1" applyFill="1" applyBorder="1" applyAlignment="1">
      <alignment vertical="center"/>
    </xf>
    <xf numFmtId="43" fontId="10" fillId="0" borderId="12" xfId="1" applyNumberFormat="1" applyFont="1"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43" fontId="0" fillId="7" borderId="9" xfId="1" applyNumberFormat="1" applyFont="1" applyFill="1" applyBorder="1" applyAlignment="1">
      <alignment vertical="center"/>
    </xf>
    <xf numFmtId="0" fontId="0" fillId="5" borderId="10" xfId="0" applyFill="1" applyBorder="1" applyAlignment="1">
      <alignment vertical="center"/>
    </xf>
    <xf numFmtId="0" fontId="0" fillId="5" borderId="1" xfId="0" applyFill="1" applyBorder="1" applyAlignment="1">
      <alignment vertical="center"/>
    </xf>
    <xf numFmtId="165" fontId="0" fillId="0" borderId="11" xfId="1" applyFont="1" applyFill="1" applyBorder="1" applyAlignment="1">
      <alignment vertical="center"/>
    </xf>
    <xf numFmtId="0" fontId="5" fillId="9" borderId="10" xfId="0" applyFont="1" applyFill="1" applyBorder="1" applyAlignment="1">
      <alignment vertical="center"/>
    </xf>
    <xf numFmtId="0" fontId="5" fillId="9" borderId="1" xfId="0" applyFont="1" applyFill="1" applyBorder="1" applyAlignment="1">
      <alignment vertical="center"/>
    </xf>
    <xf numFmtId="43" fontId="0" fillId="7" borderId="11" xfId="1" applyNumberFormat="1" applyFont="1" applyFill="1" applyBorder="1" applyAlignment="1">
      <alignment vertical="center"/>
    </xf>
    <xf numFmtId="0" fontId="11" fillId="11" borderId="0" xfId="0" applyFont="1" applyFill="1"/>
    <xf numFmtId="0" fontId="12" fillId="0" borderId="0" xfId="0" applyFont="1"/>
    <xf numFmtId="0" fontId="13" fillId="0" borderId="0" xfId="0" applyFont="1"/>
    <xf numFmtId="0" fontId="12" fillId="0" borderId="0" xfId="0" applyFont="1" applyAlignment="1"/>
    <xf numFmtId="0" fontId="0" fillId="0" borderId="0" xfId="0" applyAlignment="1"/>
    <xf numFmtId="0" fontId="12" fillId="0" borderId="15" xfId="0" applyFont="1" applyBorder="1"/>
    <xf numFmtId="41" fontId="12" fillId="0" borderId="15" xfId="0" applyNumberFormat="1" applyFont="1" applyBorder="1"/>
    <xf numFmtId="166" fontId="12" fillId="0" borderId="15" xfId="0" applyNumberFormat="1" applyFont="1" applyBorder="1"/>
    <xf numFmtId="166" fontId="12" fillId="0" borderId="0" xfId="0" applyNumberFormat="1" applyFont="1"/>
    <xf numFmtId="0" fontId="12" fillId="0" borderId="19" xfId="0" applyFont="1" applyBorder="1"/>
    <xf numFmtId="166" fontId="12" fillId="0" borderId="19" xfId="0" applyNumberFormat="1" applyFont="1" applyBorder="1"/>
    <xf numFmtId="166" fontId="12" fillId="0" borderId="15" xfId="1" applyNumberFormat="1" applyFont="1" applyBorder="1"/>
    <xf numFmtId="0" fontId="14" fillId="0" borderId="0" xfId="2"/>
    <xf numFmtId="0" fontId="15" fillId="12" borderId="15" xfId="0" applyFont="1" applyFill="1" applyBorder="1"/>
    <xf numFmtId="166" fontId="15" fillId="12" borderId="15" xfId="1" applyNumberFormat="1" applyFont="1" applyFill="1" applyBorder="1"/>
    <xf numFmtId="0" fontId="12" fillId="0" borderId="16" xfId="0" applyFont="1" applyBorder="1" applyAlignment="1"/>
    <xf numFmtId="0" fontId="0" fillId="0" borderId="17" xfId="0" applyBorder="1" applyAlignment="1"/>
    <xf numFmtId="0" fontId="0" fillId="0" borderId="18" xfId="0" applyBorder="1" applyAlignment="1"/>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0" borderId="16" xfId="0" applyFont="1" applyBorder="1"/>
    <xf numFmtId="41" fontId="12" fillId="0" borderId="27" xfId="1" applyNumberFormat="1" applyFont="1" applyBorder="1" applyAlignment="1">
      <alignment horizontal="center"/>
    </xf>
    <xf numFmtId="3" fontId="12" fillId="0" borderId="15" xfId="0" applyNumberFormat="1" applyFont="1" applyBorder="1" applyAlignment="1">
      <alignment horizontal="center" vertical="center"/>
    </xf>
    <xf numFmtId="1" fontId="17" fillId="5" borderId="15" xfId="1" applyNumberFormat="1" applyFont="1" applyFill="1" applyBorder="1" applyAlignment="1">
      <alignment horizontal="center"/>
    </xf>
    <xf numFmtId="1" fontId="12" fillId="0" borderId="15" xfId="1" applyNumberFormat="1" applyFont="1" applyBorder="1" applyAlignment="1">
      <alignment horizontal="center"/>
    </xf>
    <xf numFmtId="41" fontId="17" fillId="5" borderId="28" xfId="1" applyNumberFormat="1" applyFont="1" applyFill="1" applyBorder="1" applyAlignment="1">
      <alignment horizontal="center"/>
    </xf>
    <xf numFmtId="165" fontId="12" fillId="0" borderId="18" xfId="1" applyFont="1" applyBorder="1" applyAlignment="1">
      <alignment horizontal="center"/>
    </xf>
    <xf numFmtId="0" fontId="12" fillId="0" borderId="15" xfId="1" applyNumberFormat="1" applyFont="1" applyBorder="1" applyAlignment="1">
      <alignment horizontal="center"/>
    </xf>
    <xf numFmtId="3" fontId="17" fillId="5" borderId="15" xfId="1" applyNumberFormat="1" applyFont="1" applyFill="1" applyBorder="1" applyAlignment="1">
      <alignment horizontal="center"/>
    </xf>
    <xf numFmtId="0" fontId="12" fillId="0" borderId="28" xfId="1" applyNumberFormat="1" applyFont="1" applyBorder="1" applyAlignment="1">
      <alignment horizontal="center"/>
    </xf>
    <xf numFmtId="0" fontId="12" fillId="0" borderId="29" xfId="0" applyFont="1" applyBorder="1"/>
    <xf numFmtId="167" fontId="12" fillId="0" borderId="18" xfId="1" applyNumberFormat="1" applyFont="1" applyBorder="1" applyAlignment="1">
      <alignment horizontal="center"/>
    </xf>
    <xf numFmtId="3" fontId="12" fillId="0" borderId="15" xfId="1" applyNumberFormat="1" applyFont="1" applyBorder="1" applyAlignment="1">
      <alignment horizontal="center"/>
    </xf>
    <xf numFmtId="3" fontId="12" fillId="0" borderId="28" xfId="1" applyNumberFormat="1" applyFont="1" applyBorder="1" applyAlignment="1">
      <alignment horizontal="center"/>
    </xf>
    <xf numFmtId="165" fontId="12" fillId="0" borderId="27" xfId="1" applyFont="1" applyBorder="1" applyAlignment="1">
      <alignment horizontal="center"/>
    </xf>
    <xf numFmtId="165" fontId="12" fillId="0" borderId="15" xfId="1" applyFont="1" applyBorder="1" applyAlignment="1">
      <alignment horizontal="center"/>
    </xf>
    <xf numFmtId="165" fontId="17" fillId="5" borderId="28" xfId="1" applyFont="1" applyFill="1" applyBorder="1" applyAlignment="1">
      <alignment horizontal="center"/>
    </xf>
    <xf numFmtId="0" fontId="12" fillId="0" borderId="0" xfId="0" applyFont="1" applyBorder="1"/>
    <xf numFmtId="165" fontId="12" fillId="0" borderId="0" xfId="1" applyFont="1" applyBorder="1"/>
    <xf numFmtId="9" fontId="12" fillId="0" borderId="0" xfId="0" applyNumberFormat="1" applyFont="1" applyBorder="1" applyAlignment="1">
      <alignment horizontal="center" vertical="center" wrapText="1"/>
    </xf>
    <xf numFmtId="43" fontId="12" fillId="5" borderId="0" xfId="1" applyNumberFormat="1" applyFont="1" applyFill="1" applyBorder="1"/>
    <xf numFmtId="43" fontId="12" fillId="0" borderId="0" xfId="1" applyNumberFormat="1" applyFont="1" applyBorder="1"/>
    <xf numFmtId="0" fontId="19" fillId="0" borderId="0" xfId="0" applyFont="1"/>
    <xf numFmtId="0" fontId="5" fillId="5" borderId="0" xfId="0" applyFont="1" applyFill="1" applyBorder="1" applyAlignment="1">
      <alignment horizontal="center"/>
    </xf>
    <xf numFmtId="0" fontId="5" fillId="0" borderId="0" xfId="0" applyFont="1" applyFill="1" applyBorder="1" applyAlignment="1">
      <alignment horizontal="center"/>
    </xf>
    <xf numFmtId="0" fontId="20" fillId="0" borderId="0" xfId="0" applyFont="1" applyFill="1" applyBorder="1" applyAlignment="1">
      <alignment horizontal="center"/>
    </xf>
    <xf numFmtId="0" fontId="15" fillId="8" borderId="1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9" fillId="0" borderId="0" xfId="0" applyFont="1" applyFill="1" applyBorder="1"/>
    <xf numFmtId="0" fontId="12" fillId="0" borderId="0" xfId="0" applyFont="1" applyFill="1" applyBorder="1"/>
    <xf numFmtId="0" fontId="15" fillId="0" borderId="0" xfId="0" applyFont="1" applyFill="1" applyBorder="1" applyAlignment="1">
      <alignment horizontal="center" vertical="center" wrapText="1"/>
    </xf>
    <xf numFmtId="3" fontId="12" fillId="0" borderId="18" xfId="1" applyNumberFormat="1" applyFont="1" applyBorder="1"/>
    <xf numFmtId="3" fontId="12" fillId="0" borderId="15" xfId="1" applyNumberFormat="1" applyFont="1" applyBorder="1"/>
    <xf numFmtId="3" fontId="12" fillId="0" borderId="16" xfId="1" applyNumberFormat="1" applyFont="1" applyBorder="1"/>
    <xf numFmtId="3" fontId="12" fillId="5" borderId="0" xfId="1" applyNumberFormat="1" applyFont="1" applyFill="1" applyBorder="1"/>
    <xf numFmtId="3" fontId="12" fillId="0" borderId="15" xfId="0" applyNumberFormat="1" applyFont="1" applyFill="1" applyBorder="1" applyAlignment="1"/>
    <xf numFmtId="3" fontId="12" fillId="0" borderId="15" xfId="0" applyNumberFormat="1" applyFont="1" applyBorder="1" applyAlignment="1"/>
    <xf numFmtId="3" fontId="12" fillId="0" borderId="0" xfId="0" applyNumberFormat="1" applyFont="1"/>
    <xf numFmtId="3" fontId="12" fillId="0" borderId="0" xfId="1" applyNumberFormat="1" applyFont="1" applyFill="1" applyBorder="1"/>
    <xf numFmtId="3" fontId="12" fillId="12" borderId="15" xfId="1" applyNumberFormat="1" applyFont="1" applyFill="1" applyBorder="1"/>
    <xf numFmtId="3" fontId="12" fillId="12" borderId="16" xfId="1" applyNumberFormat="1" applyFont="1" applyFill="1" applyBorder="1"/>
    <xf numFmtId="9" fontId="12" fillId="5" borderId="0" xfId="1" applyNumberFormat="1" applyFont="1" applyFill="1" applyBorder="1"/>
    <xf numFmtId="3" fontId="12" fillId="5" borderId="0" xfId="0" applyNumberFormat="1" applyFont="1" applyFill="1" applyBorder="1"/>
    <xf numFmtId="3" fontId="12" fillId="0" borderId="0" xfId="0" applyNumberFormat="1" applyFont="1" applyFill="1" applyBorder="1"/>
    <xf numFmtId="0" fontId="21" fillId="0" borderId="0" xfId="0" applyFont="1"/>
    <xf numFmtId="0" fontId="12" fillId="0" borderId="0" xfId="0" applyFont="1" applyAlignment="1">
      <alignment horizontal="left"/>
    </xf>
    <xf numFmtId="3" fontId="12" fillId="0" borderId="15" xfId="0" applyNumberFormat="1" applyFont="1" applyBorder="1"/>
    <xf numFmtId="0" fontId="12" fillId="0" borderId="15" xfId="0" applyNumberFormat="1" applyFont="1" applyBorder="1"/>
    <xf numFmtId="1" fontId="12" fillId="0" borderId="15" xfId="0" applyNumberFormat="1" applyFont="1" applyBorder="1"/>
    <xf numFmtId="0" fontId="2"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4" fillId="0" borderId="1"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Fill="1" applyBorder="1" applyAlignment="1" applyProtection="1">
      <alignment horizontal="left" vertical="center"/>
    </xf>
    <xf numFmtId="0" fontId="14" fillId="0" borderId="1" xfId="0" quotePrefix="1" applyFont="1" applyFill="1" applyBorder="1" applyAlignment="1">
      <alignment horizontal="center" vertical="center"/>
    </xf>
    <xf numFmtId="0" fontId="14" fillId="0" borderId="1" xfId="0" applyFont="1" applyBorder="1" applyAlignment="1" applyProtection="1">
      <alignment horizontal="left" vertical="center"/>
    </xf>
    <xf numFmtId="0" fontId="14" fillId="0" borderId="1" xfId="0" quotePrefix="1" applyFont="1" applyFill="1" applyBorder="1" applyAlignment="1">
      <alignment horizontal="left" vertical="center"/>
    </xf>
    <xf numFmtId="0" fontId="0" fillId="0" borderId="1" xfId="0" applyBorder="1"/>
    <xf numFmtId="165" fontId="2" fillId="7" borderId="11" xfId="0" applyNumberFormat="1" applyFont="1" applyFill="1" applyBorder="1" applyAlignment="1">
      <alignment vertical="center" wrapText="1"/>
    </xf>
    <xf numFmtId="43" fontId="5" fillId="7" borderId="11" xfId="1" applyNumberFormat="1" applyFont="1" applyFill="1" applyBorder="1" applyAlignment="1">
      <alignment vertical="center"/>
    </xf>
    <xf numFmtId="43" fontId="10" fillId="7" borderId="9" xfId="1" applyNumberFormat="1" applyFont="1" applyFill="1" applyBorder="1" applyAlignment="1">
      <alignment vertical="center"/>
    </xf>
    <xf numFmtId="43" fontId="10" fillId="7" borderId="11" xfId="1" applyNumberFormat="1" applyFont="1" applyFill="1" applyBorder="1" applyAlignment="1">
      <alignment vertical="center"/>
    </xf>
    <xf numFmtId="0" fontId="1" fillId="0" borderId="10" xfId="0" applyFont="1" applyFill="1" applyBorder="1" applyAlignment="1">
      <alignment horizontal="left" vertical="center" wrapText="1"/>
    </xf>
    <xf numFmtId="0" fontId="1" fillId="0" borderId="34" xfId="0" applyFont="1" applyFill="1" applyBorder="1" applyAlignment="1">
      <alignment horizontal="left" vertical="center" wrapText="1"/>
    </xf>
    <xf numFmtId="165" fontId="2" fillId="7" borderId="36" xfId="0" applyNumberFormat="1" applyFont="1" applyFill="1" applyBorder="1" applyAlignment="1">
      <alignment vertical="center" wrapText="1"/>
    </xf>
    <xf numFmtId="0" fontId="1" fillId="0" borderId="49" xfId="0" applyFont="1" applyFill="1" applyBorder="1" applyAlignment="1">
      <alignment vertical="center" wrapText="1"/>
    </xf>
    <xf numFmtId="0" fontId="1" fillId="0" borderId="50" xfId="0" applyFont="1" applyFill="1" applyBorder="1" applyAlignment="1">
      <alignment vertical="center" wrapText="1"/>
    </xf>
    <xf numFmtId="0" fontId="22" fillId="7" borderId="49" xfId="0" applyFont="1" applyFill="1" applyBorder="1" applyAlignment="1">
      <alignment horizontal="center" vertical="center"/>
    </xf>
    <xf numFmtId="0" fontId="22" fillId="7" borderId="50" xfId="0" applyFont="1" applyFill="1" applyBorder="1" applyAlignment="1">
      <alignment horizontal="center" vertical="center"/>
    </xf>
    <xf numFmtId="0" fontId="1" fillId="0" borderId="34" xfId="0" applyFont="1" applyFill="1" applyBorder="1" applyAlignment="1">
      <alignment vertical="center" wrapText="1"/>
    </xf>
    <xf numFmtId="0" fontId="1" fillId="0" borderId="38" xfId="0" applyFont="1" applyFill="1" applyBorder="1" applyAlignment="1">
      <alignment horizontal="left" vertical="center" wrapText="1"/>
    </xf>
    <xf numFmtId="0" fontId="22" fillId="7" borderId="54" xfId="0" applyFont="1" applyFill="1" applyBorder="1" applyAlignment="1">
      <alignment horizontal="center" vertical="center"/>
    </xf>
    <xf numFmtId="0" fontId="0" fillId="5" borderId="0" xfId="0" applyFill="1" applyAlignment="1">
      <alignment vertical="center"/>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5" fillId="9" borderId="34" xfId="0" applyFont="1" applyFill="1" applyBorder="1" applyAlignment="1">
      <alignment vertical="center"/>
    </xf>
    <xf numFmtId="0" fontId="5" fillId="9" borderId="35" xfId="0" applyFont="1" applyFill="1" applyBorder="1" applyAlignment="1">
      <alignment vertical="center"/>
    </xf>
    <xf numFmtId="43" fontId="5" fillId="7" borderId="36" xfId="1" applyNumberFormat="1" applyFont="1" applyFill="1" applyBorder="1" applyAlignment="1">
      <alignment vertical="center"/>
    </xf>
    <xf numFmtId="0" fontId="9" fillId="7" borderId="5" xfId="0" applyFont="1" applyFill="1" applyBorder="1" applyAlignment="1">
      <alignment horizontal="center" vertical="center" wrapText="1"/>
    </xf>
    <xf numFmtId="0" fontId="24" fillId="5" borderId="0" xfId="5" applyFont="1" applyFill="1" applyAlignment="1" applyProtection="1">
      <alignment vertical="center"/>
    </xf>
    <xf numFmtId="0" fontId="14" fillId="5" borderId="0" xfId="5" applyFill="1" applyProtection="1"/>
    <xf numFmtId="0" fontId="5" fillId="5" borderId="0" xfId="5" applyFont="1" applyFill="1" applyProtection="1"/>
    <xf numFmtId="0" fontId="5" fillId="13" borderId="43" xfId="5" applyFont="1" applyFill="1" applyBorder="1" applyAlignment="1" applyProtection="1">
      <alignment horizontal="left" vertical="center"/>
    </xf>
    <xf numFmtId="0" fontId="5" fillId="13" borderId="45" xfId="5" applyFont="1" applyFill="1" applyBorder="1" applyAlignment="1" applyProtection="1">
      <alignment horizontal="left" vertical="center"/>
    </xf>
    <xf numFmtId="0" fontId="14" fillId="14" borderId="8" xfId="5" applyFill="1" applyBorder="1" applyAlignment="1" applyProtection="1">
      <alignment horizontal="left" vertical="center" wrapText="1" indent="1"/>
    </xf>
    <xf numFmtId="0" fontId="14" fillId="14" borderId="55" xfId="5" applyFill="1" applyBorder="1" applyAlignment="1" applyProtection="1">
      <alignment horizontal="left" vertical="center" wrapText="1" indent="1"/>
    </xf>
    <xf numFmtId="0" fontId="14" fillId="5" borderId="0" xfId="5" applyFill="1" applyBorder="1" applyAlignment="1" applyProtection="1">
      <alignment horizontal="left" vertical="top" wrapText="1"/>
    </xf>
    <xf numFmtId="0" fontId="20" fillId="13" borderId="1" xfId="5" applyFont="1" applyFill="1" applyBorder="1" applyAlignment="1" applyProtection="1">
      <alignment vertical="center"/>
    </xf>
    <xf numFmtId="0" fontId="20" fillId="14" borderId="1" xfId="5" applyFont="1" applyFill="1" applyBorder="1" applyAlignment="1" applyProtection="1">
      <alignment horizontal="left" vertical="center" wrapText="1" indent="1"/>
    </xf>
    <xf numFmtId="0" fontId="27" fillId="14" borderId="1" xfId="5" applyFont="1" applyFill="1" applyBorder="1" applyAlignment="1" applyProtection="1">
      <alignment vertical="center" wrapText="1"/>
    </xf>
    <xf numFmtId="0" fontId="20" fillId="14" borderId="1" xfId="5" applyFont="1" applyFill="1" applyBorder="1" applyAlignment="1" applyProtection="1">
      <alignment horizontal="left" vertical="center" indent="1"/>
    </xf>
    <xf numFmtId="0" fontId="28" fillId="14" borderId="1" xfId="5" applyFont="1" applyFill="1" applyBorder="1" applyAlignment="1" applyProtection="1">
      <alignment vertical="center" wrapText="1"/>
    </xf>
    <xf numFmtId="0" fontId="12" fillId="14" borderId="0" xfId="0" applyFont="1" applyFill="1" applyAlignment="1">
      <alignment wrapText="1"/>
    </xf>
    <xf numFmtId="0" fontId="29" fillId="0" borderId="1" xfId="0" applyFont="1" applyFill="1" applyBorder="1"/>
    <xf numFmtId="0" fontId="0" fillId="0" borderId="1" xfId="0" applyFill="1" applyBorder="1"/>
    <xf numFmtId="0" fontId="5" fillId="15" borderId="1" xfId="0" applyFont="1" applyFill="1" applyBorder="1"/>
    <xf numFmtId="0" fontId="5" fillId="13" borderId="1" xfId="0" applyFont="1" applyFill="1" applyBorder="1"/>
    <xf numFmtId="9" fontId="0" fillId="0" borderId="1" xfId="4" applyFont="1" applyBorder="1"/>
    <xf numFmtId="0" fontId="0" fillId="16" borderId="1" xfId="0" applyFill="1" applyBorder="1"/>
    <xf numFmtId="9" fontId="0" fillId="16" borderId="1" xfId="0" applyNumberFormat="1" applyFill="1" applyBorder="1" applyAlignment="1">
      <alignment horizontal="right"/>
    </xf>
    <xf numFmtId="0" fontId="0" fillId="16" borderId="1" xfId="0" applyFill="1" applyBorder="1" applyAlignment="1">
      <alignment wrapText="1"/>
    </xf>
    <xf numFmtId="9" fontId="0" fillId="0" borderId="1" xfId="0" applyNumberFormat="1" applyBorder="1"/>
    <xf numFmtId="0" fontId="5" fillId="0" borderId="0" xfId="0" applyFont="1" applyAlignment="1">
      <alignment wrapText="1"/>
    </xf>
    <xf numFmtId="0" fontId="0" fillId="0" borderId="0" xfId="0" applyAlignment="1">
      <alignment wrapText="1"/>
    </xf>
    <xf numFmtId="0" fontId="5" fillId="0" borderId="0" xfId="0" applyFont="1" applyAlignment="1"/>
    <xf numFmtId="0" fontId="0" fillId="0" borderId="0" xfId="0" applyBorder="1"/>
    <xf numFmtId="168" fontId="0" fillId="0" borderId="0" xfId="1" applyNumberFormat="1" applyFont="1"/>
    <xf numFmtId="0" fontId="5" fillId="0" borderId="0" xfId="0" applyFont="1"/>
    <xf numFmtId="168" fontId="5" fillId="0" borderId="0" xfId="1" applyNumberFormat="1" applyFont="1"/>
    <xf numFmtId="0" fontId="0" fillId="17" borderId="0" xfId="0" applyFill="1"/>
    <xf numFmtId="0" fontId="0" fillId="17" borderId="0" xfId="0" applyFill="1" applyAlignment="1">
      <alignment horizontal="center"/>
    </xf>
    <xf numFmtId="0" fontId="0" fillId="17" borderId="0" xfId="0" applyFill="1" applyAlignment="1">
      <alignment horizontal="center" vertical="center"/>
    </xf>
    <xf numFmtId="165" fontId="0" fillId="17" borderId="0" xfId="1" applyFont="1" applyFill="1" applyAlignment="1">
      <alignment horizontal="center"/>
    </xf>
    <xf numFmtId="4" fontId="0" fillId="17" borderId="0" xfId="3" quotePrefix="1" applyNumberFormat="1" applyFont="1" applyFill="1" applyAlignment="1">
      <alignment horizontal="right"/>
    </xf>
    <xf numFmtId="0" fontId="30" fillId="0" borderId="0" xfId="0" applyFont="1"/>
    <xf numFmtId="0" fontId="0" fillId="0" borderId="0" xfId="0" applyAlignment="1">
      <alignment horizontal="center"/>
    </xf>
    <xf numFmtId="1" fontId="0" fillId="0" borderId="0" xfId="0" applyNumberFormat="1" applyAlignment="1">
      <alignment horizontal="right"/>
    </xf>
    <xf numFmtId="0" fontId="0" fillId="0" borderId="0" xfId="0" applyAlignment="1">
      <alignment horizontal="right"/>
    </xf>
    <xf numFmtId="4" fontId="0" fillId="0" borderId="0" xfId="3" applyNumberFormat="1" applyFont="1"/>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165" fontId="0" fillId="0" borderId="0" xfId="1" applyFont="1" applyFill="1" applyAlignment="1">
      <alignment horizontal="center"/>
    </xf>
    <xf numFmtId="0" fontId="0" fillId="0" borderId="0" xfId="0" applyFill="1" applyAlignment="1">
      <alignment horizontal="right"/>
    </xf>
    <xf numFmtId="4" fontId="0" fillId="0" borderId="0" xfId="3" applyNumberFormat="1" applyFont="1" applyFill="1"/>
    <xf numFmtId="0" fontId="0" fillId="0" borderId="0" xfId="0" applyFont="1" applyBorder="1" applyAlignment="1">
      <alignment horizontal="left" vertical="center" wrapText="1" indent="1"/>
    </xf>
    <xf numFmtId="168" fontId="5" fillId="0" borderId="0" xfId="1" applyNumberFormat="1" applyFont="1" applyAlignment="1">
      <alignment wrapText="1"/>
    </xf>
    <xf numFmtId="4" fontId="0" fillId="17" borderId="0" xfId="3" applyNumberFormat="1" applyFont="1" applyFill="1"/>
    <xf numFmtId="165" fontId="0" fillId="0" borderId="0" xfId="1" applyFont="1" applyAlignment="1">
      <alignment horizontal="right"/>
    </xf>
    <xf numFmtId="168" fontId="12" fillId="14" borderId="0" xfId="1" applyNumberFormat="1" applyFont="1" applyFill="1" applyAlignment="1">
      <alignment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wrapText="1"/>
    </xf>
    <xf numFmtId="168" fontId="5" fillId="0" borderId="0" xfId="1" applyNumberFormat="1" applyFont="1" applyAlignment="1">
      <alignment horizontal="center" wrapText="1"/>
    </xf>
    <xf numFmtId="0" fontId="0" fillId="14" borderId="0" xfId="0" applyFill="1"/>
    <xf numFmtId="0" fontId="0" fillId="17" borderId="0" xfId="0" applyFont="1" applyFill="1"/>
    <xf numFmtId="0" fontId="0" fillId="17" borderId="0" xfId="0" applyFont="1" applyFill="1" applyAlignment="1">
      <alignment horizontal="left"/>
    </xf>
    <xf numFmtId="49" fontId="0" fillId="17" borderId="0" xfId="0" applyNumberFormat="1" applyFill="1" applyAlignment="1">
      <alignment horizontal="right"/>
    </xf>
    <xf numFmtId="49" fontId="0" fillId="17" borderId="0" xfId="1" applyNumberFormat="1" applyFont="1" applyFill="1" applyAlignment="1">
      <alignment horizontal="right"/>
    </xf>
    <xf numFmtId="49" fontId="0" fillId="17" borderId="0" xfId="3" quotePrefix="1" applyNumberFormat="1" applyFont="1" applyFill="1" applyAlignment="1">
      <alignment horizontal="right"/>
    </xf>
    <xf numFmtId="2" fontId="0" fillId="0" borderId="0" xfId="1" applyNumberFormat="1" applyFont="1" applyAlignment="1">
      <alignment horizontal="right"/>
    </xf>
    <xf numFmtId="165" fontId="0" fillId="0" borderId="0" xfId="1" applyFont="1"/>
    <xf numFmtId="49" fontId="0" fillId="0" borderId="0" xfId="0" applyNumberFormat="1"/>
    <xf numFmtId="0" fontId="0" fillId="0" borderId="0" xfId="0" applyAlignment="1">
      <alignment horizontal="center" wrapText="1"/>
    </xf>
    <xf numFmtId="168" fontId="0" fillId="17" borderId="0" xfId="1" applyNumberFormat="1" applyFont="1" applyFill="1" applyAlignment="1">
      <alignment horizontal="right"/>
    </xf>
    <xf numFmtId="169" fontId="0" fillId="0" borderId="0" xfId="0" applyNumberFormat="1"/>
    <xf numFmtId="9" fontId="0" fillId="7" borderId="0" xfId="4" applyFont="1" applyFill="1"/>
    <xf numFmtId="0" fontId="0" fillId="8" borderId="0" xfId="0" applyFont="1" applyFill="1" applyBorder="1" applyAlignment="1">
      <alignment vertical="center"/>
    </xf>
    <xf numFmtId="0" fontId="5" fillId="0" borderId="0" xfId="0" applyFont="1" applyAlignment="1">
      <alignment vertical="center"/>
    </xf>
    <xf numFmtId="43" fontId="3" fillId="7" borderId="11" xfId="1" applyNumberFormat="1" applyFont="1" applyFill="1" applyBorder="1" applyAlignment="1">
      <alignment vertical="center"/>
    </xf>
    <xf numFmtId="43" fontId="3" fillId="7" borderId="41" xfId="1" applyNumberFormat="1" applyFont="1" applyFill="1" applyBorder="1" applyAlignment="1">
      <alignment vertical="center"/>
    </xf>
    <xf numFmtId="0" fontId="0" fillId="3" borderId="1" xfId="0" applyFill="1" applyBorder="1" applyAlignment="1">
      <alignment horizontal="right" vertical="center"/>
    </xf>
    <xf numFmtId="0" fontId="0" fillId="3" borderId="1" xfId="0" applyFill="1" applyBorder="1" applyAlignment="1">
      <alignment horizontal="center" vertical="center"/>
    </xf>
    <xf numFmtId="0" fontId="5" fillId="2" borderId="2"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31" fillId="7" borderId="1" xfId="0" applyFont="1" applyFill="1" applyBorder="1" applyAlignment="1">
      <alignment vertical="center"/>
    </xf>
    <xf numFmtId="0" fontId="30" fillId="0" borderId="0" xfId="0" applyFont="1" applyAlignment="1">
      <alignment vertical="center"/>
    </xf>
    <xf numFmtId="0" fontId="5" fillId="2" borderId="2" xfId="0" applyFont="1" applyFill="1" applyBorder="1" applyAlignment="1">
      <alignment horizontal="center" vertical="center" wrapText="1"/>
    </xf>
    <xf numFmtId="0" fontId="32" fillId="0" borderId="0" xfId="0" applyNumberFormat="1" applyFont="1"/>
    <xf numFmtId="4" fontId="32" fillId="0" borderId="0" xfId="0" applyNumberFormat="1" applyFont="1"/>
    <xf numFmtId="168" fontId="32" fillId="0" borderId="0" xfId="1" applyNumberFormat="1" applyFont="1"/>
    <xf numFmtId="0" fontId="35" fillId="0" borderId="0" xfId="0" applyFont="1" applyAlignment="1">
      <alignment vertical="center"/>
    </xf>
    <xf numFmtId="0" fontId="33" fillId="2" borderId="10"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3" borderId="10" xfId="0" applyFont="1" applyFill="1" applyBorder="1" applyAlignment="1">
      <alignment vertical="center" wrapText="1"/>
    </xf>
    <xf numFmtId="0" fontId="33" fillId="3" borderId="1"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3" fillId="3" borderId="10" xfId="0" applyFont="1" applyFill="1" applyBorder="1" applyAlignment="1">
      <alignment horizontal="left" vertical="center" wrapText="1"/>
    </xf>
    <xf numFmtId="1" fontId="33" fillId="3" borderId="1" xfId="0" applyNumberFormat="1" applyFont="1" applyFill="1" applyBorder="1" applyAlignment="1">
      <alignment horizontal="center" vertical="center" wrapText="1"/>
    </xf>
    <xf numFmtId="165" fontId="33" fillId="7" borderId="11" xfId="0" applyNumberFormat="1" applyFont="1" applyFill="1" applyBorder="1" applyAlignment="1">
      <alignment vertical="center" wrapText="1"/>
    </xf>
    <xf numFmtId="43" fontId="20" fillId="7" borderId="11" xfId="1" applyNumberFormat="1" applyFont="1" applyFill="1" applyBorder="1" applyAlignment="1">
      <alignment vertical="center"/>
    </xf>
    <xf numFmtId="0" fontId="20" fillId="0" borderId="0" xfId="0" applyFont="1" applyAlignment="1">
      <alignment vertical="center"/>
    </xf>
    <xf numFmtId="0" fontId="33" fillId="0" borderId="10" xfId="0" applyFont="1" applyBorder="1" applyAlignment="1">
      <alignment horizontal="left" vertical="center" wrapText="1" indent="1"/>
    </xf>
    <xf numFmtId="0" fontId="33" fillId="0" borderId="1" xfId="0" applyFont="1" applyBorder="1" applyAlignment="1">
      <alignment horizontal="center" vertical="center" wrapText="1"/>
    </xf>
    <xf numFmtId="0" fontId="33" fillId="0" borderId="1" xfId="0" applyFont="1" applyFill="1" applyBorder="1" applyAlignment="1">
      <alignment vertical="center" wrapText="1" shrinkToFit="1"/>
    </xf>
    <xf numFmtId="0" fontId="33" fillId="0" borderId="1" xfId="0" applyFont="1" applyFill="1" applyBorder="1" applyAlignment="1">
      <alignment vertical="center"/>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1" xfId="0" applyFont="1" applyBorder="1" applyAlignment="1">
      <alignment horizontal="center" vertical="center" wrapText="1"/>
    </xf>
    <xf numFmtId="43" fontId="20" fillId="7" borderId="1" xfId="1" applyNumberFormat="1" applyFont="1" applyFill="1" applyBorder="1" applyAlignment="1">
      <alignment vertical="center"/>
    </xf>
    <xf numFmtId="0" fontId="33" fillId="0" borderId="5" xfId="0" applyFont="1" applyFill="1" applyBorder="1" applyAlignment="1">
      <alignment horizontal="center" vertical="center" wrapText="1"/>
    </xf>
    <xf numFmtId="0" fontId="37" fillId="0" borderId="10" xfId="0" applyFont="1" applyBorder="1" applyAlignment="1">
      <alignment horizontal="left" vertical="center" wrapText="1" indent="2"/>
    </xf>
    <xf numFmtId="0" fontId="37" fillId="0" borderId="1" xfId="0" applyFont="1" applyBorder="1" applyAlignment="1">
      <alignment horizontal="center" vertical="center" wrapText="1"/>
    </xf>
    <xf numFmtId="0" fontId="37" fillId="0" borderId="1" xfId="0" applyFont="1" applyFill="1" applyBorder="1" applyAlignment="1">
      <alignment vertical="center" wrapText="1" shrinkToFit="1"/>
    </xf>
    <xf numFmtId="0" fontId="37" fillId="0" borderId="1" xfId="0" applyFont="1" applyFill="1" applyBorder="1" applyAlignment="1">
      <alignment vertical="center"/>
    </xf>
    <xf numFmtId="0" fontId="37" fillId="0" borderId="1" xfId="0" applyFont="1" applyBorder="1" applyAlignment="1">
      <alignment vertical="center"/>
    </xf>
    <xf numFmtId="0" fontId="37" fillId="0" borderId="1" xfId="0" applyFont="1" applyBorder="1" applyAlignment="1">
      <alignment vertical="center" wrapText="1"/>
    </xf>
    <xf numFmtId="0" fontId="37" fillId="0" borderId="11" xfId="0" applyFont="1" applyBorder="1" applyAlignment="1">
      <alignment horizontal="center" vertical="center" wrapText="1"/>
    </xf>
    <xf numFmtId="43" fontId="35" fillId="7" borderId="1" xfId="1" applyNumberFormat="1" applyFont="1" applyFill="1" applyBorder="1" applyAlignment="1">
      <alignment vertical="center"/>
    </xf>
    <xf numFmtId="0" fontId="37" fillId="0" borderId="5" xfId="0" applyFont="1" applyBorder="1" applyAlignment="1">
      <alignment horizontal="center" vertical="center" wrapText="1"/>
    </xf>
    <xf numFmtId="165" fontId="37" fillId="7" borderId="11" xfId="0" applyNumberFormat="1" applyFont="1" applyFill="1" applyBorder="1" applyAlignment="1">
      <alignment vertical="center" wrapText="1"/>
    </xf>
    <xf numFmtId="43" fontId="35" fillId="7" borderId="11" xfId="1" applyNumberFormat="1" applyFont="1" applyFill="1" applyBorder="1" applyAlignment="1">
      <alignment vertical="center"/>
    </xf>
    <xf numFmtId="0" fontId="37" fillId="0" borderId="10" xfId="0" applyFont="1" applyFill="1" applyBorder="1" applyAlignment="1">
      <alignment horizontal="left" vertical="center" wrapText="1" indent="2"/>
    </xf>
    <xf numFmtId="0" fontId="37" fillId="0" borderId="10" xfId="0" applyFont="1" applyFill="1" applyBorder="1" applyAlignment="1">
      <alignment horizontal="left" vertical="center" wrapText="1" indent="3"/>
    </xf>
    <xf numFmtId="0" fontId="37" fillId="0" borderId="10" xfId="0" applyFont="1" applyBorder="1" applyAlignment="1">
      <alignment horizontal="left" vertical="center" wrapText="1" indent="3"/>
    </xf>
    <xf numFmtId="0" fontId="37" fillId="0" borderId="10" xfId="0" applyFont="1" applyFill="1" applyBorder="1" applyAlignment="1">
      <alignment horizontal="left" vertical="center" wrapText="1" indent="4"/>
    </xf>
    <xf numFmtId="0" fontId="37" fillId="0" borderId="10" xfId="0" applyFont="1" applyBorder="1" applyAlignment="1">
      <alignment horizontal="left" vertical="center" wrapText="1" indent="4"/>
    </xf>
    <xf numFmtId="0" fontId="33" fillId="0" borderId="5" xfId="0" applyFont="1" applyBorder="1" applyAlignment="1">
      <alignment horizontal="center" vertical="center" wrapText="1"/>
    </xf>
    <xf numFmtId="0" fontId="33" fillId="0" borderId="10" xfId="0" applyFont="1" applyFill="1" applyBorder="1" applyAlignment="1">
      <alignment vertical="center" wrapText="1"/>
    </xf>
    <xf numFmtId="0" fontId="20" fillId="0" borderId="1" xfId="0" applyFont="1" applyFill="1" applyBorder="1" applyAlignment="1">
      <alignment vertical="center"/>
    </xf>
    <xf numFmtId="0" fontId="20" fillId="0" borderId="11" xfId="0" applyFont="1" applyFill="1" applyBorder="1" applyAlignment="1">
      <alignment vertical="center"/>
    </xf>
    <xf numFmtId="0" fontId="33" fillId="0" borderId="10" xfId="0" applyFont="1" applyFill="1" applyBorder="1" applyAlignment="1">
      <alignment horizontal="left" vertical="center" wrapText="1" indent="1"/>
    </xf>
    <xf numFmtId="0" fontId="20" fillId="0" borderId="0" xfId="0" applyFont="1" applyFill="1" applyAlignment="1">
      <alignment vertical="center"/>
    </xf>
    <xf numFmtId="0" fontId="37" fillId="0" borderId="10" xfId="0" applyFont="1" applyBorder="1" applyAlignment="1">
      <alignment horizontal="left" vertical="center" wrapText="1" indent="1"/>
    </xf>
    <xf numFmtId="0" fontId="37" fillId="0" borderId="2" xfId="0" applyFont="1" applyBorder="1" applyAlignment="1">
      <alignment vertical="center"/>
    </xf>
    <xf numFmtId="0" fontId="37" fillId="0" borderId="34" xfId="0" applyFont="1" applyBorder="1" applyAlignment="1">
      <alignment horizontal="left" vertical="center" wrapText="1" indent="1"/>
    </xf>
    <xf numFmtId="0" fontId="37" fillId="0" borderId="35" xfId="0" applyFont="1" applyBorder="1" applyAlignment="1">
      <alignment horizontal="center" vertical="center" wrapText="1"/>
    </xf>
    <xf numFmtId="0" fontId="37" fillId="0" borderId="35" xfId="0" applyFont="1" applyFill="1" applyBorder="1" applyAlignment="1">
      <alignment vertical="center" wrapText="1" shrinkToFit="1"/>
    </xf>
    <xf numFmtId="0" fontId="37" fillId="0" borderId="35" xfId="0" applyFont="1" applyFill="1" applyBorder="1" applyAlignment="1">
      <alignment vertical="center"/>
    </xf>
    <xf numFmtId="0" fontId="37" fillId="0" borderId="35" xfId="0" applyFont="1" applyBorder="1" applyAlignment="1">
      <alignment vertical="center"/>
    </xf>
    <xf numFmtId="0" fontId="37" fillId="0" borderId="36" xfId="0" applyFont="1" applyBorder="1" applyAlignment="1">
      <alignment horizontal="center" vertical="center" wrapText="1"/>
    </xf>
    <xf numFmtId="0" fontId="37" fillId="0" borderId="34" xfId="0" applyFont="1" applyBorder="1" applyAlignment="1">
      <alignment horizontal="left" vertical="center" wrapText="1" indent="2"/>
    </xf>
    <xf numFmtId="43" fontId="35" fillId="7" borderId="35" xfId="1" applyNumberFormat="1" applyFont="1" applyFill="1" applyBorder="1" applyAlignment="1">
      <alignment vertical="center"/>
    </xf>
    <xf numFmtId="165" fontId="37" fillId="7" borderId="36" xfId="0" applyNumberFormat="1" applyFont="1" applyFill="1" applyBorder="1" applyAlignment="1">
      <alignment vertical="center" wrapText="1"/>
    </xf>
    <xf numFmtId="43" fontId="35" fillId="7" borderId="36" xfId="1" applyNumberFormat="1" applyFont="1" applyFill="1" applyBorder="1" applyAlignment="1">
      <alignment vertical="center"/>
    </xf>
    <xf numFmtId="0" fontId="37" fillId="0" borderId="35" xfId="0" applyFont="1" applyBorder="1" applyAlignment="1">
      <alignment vertical="center" wrapText="1"/>
    </xf>
    <xf numFmtId="0" fontId="37" fillId="0" borderId="59" xfId="0" applyFont="1" applyBorder="1" applyAlignment="1">
      <alignment horizontal="center" vertical="center" wrapText="1"/>
    </xf>
    <xf numFmtId="0" fontId="14" fillId="0" borderId="1" xfId="0" applyFont="1" applyBorder="1" applyAlignment="1">
      <alignment horizontal="left" vertical="center" wrapText="1" indent="1" shrinkToFit="1"/>
    </xf>
    <xf numFmtId="0" fontId="23" fillId="2" borderId="31"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4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32" xfId="0" applyFont="1" applyFill="1" applyBorder="1" applyAlignment="1">
      <alignment horizontal="center" vertical="center" wrapText="1"/>
    </xf>
    <xf numFmtId="2" fontId="5" fillId="2" borderId="1" xfId="0" applyNumberFormat="1" applyFont="1" applyFill="1" applyBorder="1" applyAlignment="1">
      <alignment horizontal="center" vertical="center"/>
    </xf>
    <xf numFmtId="2" fontId="5" fillId="2" borderId="2"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3" xfId="0" applyFont="1" applyFill="1"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60" xfId="0" applyBorder="1" applyAlignment="1">
      <alignment horizontal="center" vertical="center"/>
    </xf>
    <xf numFmtId="0" fontId="0" fillId="3" borderId="4" xfId="0" applyFill="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vertical="center"/>
    </xf>
    <xf numFmtId="0" fontId="0" fillId="3" borderId="4" xfId="0" applyFill="1" applyBorder="1" applyAlignment="1">
      <alignment vertical="center" wrapText="1"/>
    </xf>
    <xf numFmtId="0" fontId="0" fillId="0" borderId="5" xfId="0" applyBorder="1" applyAlignment="1">
      <alignment vertical="center" wrapText="1"/>
    </xf>
    <xf numFmtId="0" fontId="0" fillId="7" borderId="4" xfId="0" applyFill="1" applyBorder="1" applyAlignment="1">
      <alignment vertical="center"/>
    </xf>
    <xf numFmtId="0" fontId="0" fillId="7" borderId="5" xfId="0" applyFill="1" applyBorder="1" applyAlignment="1">
      <alignment vertical="center"/>
    </xf>
    <xf numFmtId="0" fontId="36" fillId="7" borderId="42" xfId="0" applyFont="1" applyFill="1" applyBorder="1" applyAlignment="1">
      <alignment horizontal="center" vertical="center"/>
    </xf>
    <xf numFmtId="0" fontId="36" fillId="7" borderId="46" xfId="0" applyFont="1" applyFill="1" applyBorder="1" applyAlignment="1">
      <alignment horizontal="center" vertical="center"/>
    </xf>
    <xf numFmtId="0" fontId="36" fillId="7" borderId="58" xfId="0" applyFont="1" applyFill="1" applyBorder="1" applyAlignment="1">
      <alignment horizontal="center" vertical="center"/>
    </xf>
    <xf numFmtId="0" fontId="33" fillId="2" borderId="57"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3" fillId="2" borderId="5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56"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8" fontId="12" fillId="14" borderId="0" xfId="1" applyNumberFormat="1" applyFont="1" applyFill="1" applyAlignment="1">
      <alignment wrapText="1"/>
    </xf>
    <xf numFmtId="168" fontId="12" fillId="14" borderId="0" xfId="1" applyNumberFormat="1" applyFont="1" applyFill="1" applyAlignment="1">
      <alignment horizontal="left" wrapText="1"/>
    </xf>
    <xf numFmtId="0" fontId="15" fillId="12" borderId="16" xfId="0" applyFont="1" applyFill="1" applyBorder="1" applyAlignment="1"/>
    <xf numFmtId="0" fontId="15" fillId="12" borderId="17" xfId="0" applyFont="1" applyFill="1" applyBorder="1" applyAlignment="1"/>
    <xf numFmtId="0" fontId="15" fillId="0" borderId="0" xfId="0" applyFont="1" applyFill="1" applyBorder="1" applyAlignment="1"/>
    <xf numFmtId="0" fontId="15" fillId="12" borderId="18" xfId="0" applyFont="1" applyFill="1" applyBorder="1" applyAlignment="1"/>
    <xf numFmtId="0" fontId="16" fillId="10" borderId="20" xfId="0" applyFont="1" applyFill="1" applyBorder="1" applyAlignment="1">
      <alignment horizontal="center"/>
    </xf>
    <xf numFmtId="0" fontId="5" fillId="10" borderId="21" xfId="0" applyFont="1" applyFill="1" applyBorder="1" applyAlignment="1">
      <alignment horizontal="center"/>
    </xf>
    <xf numFmtId="0" fontId="5" fillId="10" borderId="30" xfId="0" applyFont="1" applyFill="1" applyBorder="1" applyAlignment="1">
      <alignment horizontal="center"/>
    </xf>
    <xf numFmtId="0" fontId="5" fillId="10" borderId="22" xfId="0" applyFont="1" applyFill="1" applyBorder="1" applyAlignment="1">
      <alignment horizontal="center"/>
    </xf>
    <xf numFmtId="0" fontId="16" fillId="10" borderId="21" xfId="0" applyFont="1" applyFill="1" applyBorder="1" applyAlignment="1">
      <alignment horizontal="center"/>
    </xf>
    <xf numFmtId="0" fontId="16" fillId="10" borderId="22" xfId="0" applyFont="1" applyFill="1" applyBorder="1" applyAlignment="1">
      <alignment horizontal="center"/>
    </xf>
    <xf numFmtId="0" fontId="12" fillId="0" borderId="16" xfId="0" applyFont="1" applyBorder="1" applyAlignment="1"/>
    <xf numFmtId="0" fontId="0" fillId="0" borderId="17" xfId="0" applyBorder="1" applyAlignment="1"/>
    <xf numFmtId="0" fontId="0" fillId="0" borderId="18" xfId="0" applyBorder="1" applyAlignment="1"/>
  </cellXfs>
  <cellStyles count="6">
    <cellStyle name="Comma" xfId="1" builtinId="3"/>
    <cellStyle name="Currency" xfId="3" builtinId="4"/>
    <cellStyle name="Normal" xfId="0" builtinId="0"/>
    <cellStyle name="Normal 2 2" xfId="2"/>
    <cellStyle name="Normal 53" xfId="5"/>
    <cellStyle name="Percent" xfId="4" builtinId="5"/>
  </cellStyles>
  <dxfs count="90">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1" formatCode="0"/>
      <alignment horizontal="righ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1"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4" formatCode="#,##0.00"/>
    </dxf>
    <dxf>
      <numFmt numFmtId="168"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6" formatCode="_-* #,##0_-;\-* #,##0_-;_-* &quot;-&quot;??_-;_-@_-"/>
    </dxf>
    <dxf>
      <font>
        <b val="0"/>
        <i val="0"/>
        <strike val="0"/>
        <condense val="0"/>
        <extend val="0"/>
        <outline val="0"/>
        <shadow val="0"/>
        <u val="none"/>
        <vertAlign val="baseline"/>
        <sz val="11"/>
        <color theme="1"/>
        <name val="Calibri"/>
        <scheme val="minor"/>
      </font>
      <numFmt numFmtId="1" formatCode="0"/>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8" formatCode="_(* #,##0_);_(* \(#,##0\);_(* &quot;-&quot;??_);_(@_)"/>
    </dxf>
    <dxf>
      <font>
        <b val="0"/>
        <i val="0"/>
        <strike val="0"/>
        <condense val="0"/>
        <extend val="0"/>
        <outline val="0"/>
        <shadow val="0"/>
        <u val="none"/>
        <vertAlign val="baseline"/>
        <sz val="11"/>
        <color theme="1"/>
        <name val="Calibri"/>
        <scheme val="minor"/>
      </font>
      <numFmt numFmtId="4" formatCode="#,##0.00"/>
    </dxf>
    <dxf>
      <numFmt numFmtId="4" formatCode="#,##0.0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9" formatCode="_(* #,##0.0_);_(* \(#,##0.0\);_(* &quot;-&quot;??_);_(@_)"/>
    </dxf>
    <dxf>
      <font>
        <b val="0"/>
        <i val="0"/>
        <strike val="0"/>
        <condense val="0"/>
        <extend val="0"/>
        <outline val="0"/>
        <shadow val="0"/>
        <u val="none"/>
        <vertAlign val="baseline"/>
        <sz val="11"/>
        <color theme="1"/>
        <name val="Calibri"/>
        <scheme val="minor"/>
      </font>
      <numFmt numFmtId="169" formatCode="_(* #,##0.0_);_(* \(#,##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5" formatCode="_(* #,##0.00_);_(* \(#,##0.00\);_(*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2</xdr:row>
      <xdr:rowOff>114300</xdr:rowOff>
    </xdr:from>
    <xdr:ext cx="3756660" cy="4000500"/>
    <xdr:sp macro="" textlink="">
      <xdr:nvSpPr>
        <xdr:cNvPr id="2" name="TextBox 1"/>
        <xdr:cNvSpPr txBox="1"/>
      </xdr:nvSpPr>
      <xdr:spPr>
        <a:xfrm>
          <a:off x="9039225" y="495300"/>
          <a:ext cx="3756660" cy="40005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totals per currency in this "Offer Summary" tab should equal the totals per currency from the "CLIN Summary" tab. </a:t>
          </a:r>
          <a:endParaRPr lang="en-GB">
            <a:effectLst/>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Example for multiple currencies: </a:t>
          </a:r>
        </a:p>
        <a:p>
          <a:endParaRPr lang="en-US" sz="1100" b="0"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endParaRPr lang="en-US">
            <a:effectLst/>
          </a:endParaRPr>
        </a:p>
      </xdr:txBody>
    </xdr:sp>
    <xdr:clientData/>
  </xdr:oneCellAnchor>
  <xdr:twoCellAnchor editAs="oneCell">
    <xdr:from>
      <xdr:col>6</xdr:col>
      <xdr:colOff>104775</xdr:colOff>
      <xdr:row>16</xdr:row>
      <xdr:rowOff>171450</xdr:rowOff>
    </xdr:from>
    <xdr:to>
      <xdr:col>12</xdr:col>
      <xdr:colOff>101778</xdr:colOff>
      <xdr:row>24</xdr:row>
      <xdr:rowOff>22273</xdr:rowOff>
    </xdr:to>
    <xdr:pic>
      <xdr:nvPicPr>
        <xdr:cNvPr id="3" name="Picture 2"/>
        <xdr:cNvPicPr>
          <a:picLocks noChangeAspect="1"/>
        </xdr:cNvPicPr>
      </xdr:nvPicPr>
      <xdr:blipFill>
        <a:blip xmlns:r="http://schemas.openxmlformats.org/officeDocument/2006/relationships" r:embed="rId1"/>
        <a:stretch>
          <a:fillRect/>
        </a:stretch>
      </xdr:blipFill>
      <xdr:spPr>
        <a:xfrm>
          <a:off x="9144000" y="3286125"/>
          <a:ext cx="3540303" cy="1055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316176</xdr:colOff>
      <xdr:row>0</xdr:row>
      <xdr:rowOff>321468</xdr:rowOff>
    </xdr:from>
    <xdr:ext cx="3756660" cy="3499115"/>
    <xdr:sp macro="" textlink="">
      <xdr:nvSpPr>
        <xdr:cNvPr id="2" name="TextBox 1"/>
        <xdr:cNvSpPr txBox="1"/>
      </xdr:nvSpPr>
      <xdr:spPr>
        <a:xfrm>
          <a:off x="10507926" y="321468"/>
          <a:ext cx="3756660" cy="349911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Offer Summary Instructions:</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totals per currency in this "CLIN Summary" tab should equal the totals per currency from the "Offer Summary" tab.</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the "Lot" tabs.</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107950</xdr:colOff>
      <xdr:row>6</xdr:row>
      <xdr:rowOff>158751</xdr:rowOff>
    </xdr:from>
    <xdr:ext cx="4564946" cy="736600"/>
    <xdr:sp macro="" textlink="">
      <xdr:nvSpPr>
        <xdr:cNvPr id="2" name="TextBox 1"/>
        <xdr:cNvSpPr txBox="1"/>
      </xdr:nvSpPr>
      <xdr:spPr>
        <a:xfrm>
          <a:off x="9613900" y="1263651"/>
          <a:ext cx="4564946" cy="73660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baseline="0"/>
            <a:t>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0" baseline="0">
              <a:solidFill>
                <a:schemeClr val="tx1"/>
              </a:solidFill>
              <a:effectLst/>
              <a:latin typeface="+mn-lt"/>
              <a:ea typeface="+mn-ea"/>
              <a:cs typeface="+mn-cs"/>
            </a:rPr>
            <a:t>, to indicate the destination groups that correspond to their price quotations per Lot.</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21</xdr:col>
      <xdr:colOff>222251</xdr:colOff>
      <xdr:row>104</xdr:row>
      <xdr:rowOff>95250</xdr:rowOff>
    </xdr:from>
    <xdr:ext cx="4564946" cy="3090333"/>
    <xdr:sp macro="" textlink="">
      <xdr:nvSpPr>
        <xdr:cNvPr id="2" name="TextBox 1"/>
        <xdr:cNvSpPr txBox="1"/>
      </xdr:nvSpPr>
      <xdr:spPr>
        <a:xfrm>
          <a:off x="27156834" y="16393583"/>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349250</xdr:colOff>
      <xdr:row>52</xdr:row>
      <xdr:rowOff>42333</xdr:rowOff>
    </xdr:from>
    <xdr:ext cx="4564946" cy="2169583"/>
    <xdr:sp macro="" textlink="">
      <xdr:nvSpPr>
        <xdr:cNvPr id="3" name="TextBox 2"/>
        <xdr:cNvSpPr txBox="1"/>
      </xdr:nvSpPr>
      <xdr:spPr>
        <a:xfrm>
          <a:off x="27283833" y="8096250"/>
          <a:ext cx="4564946" cy="216958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3, 4 and 5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4" name="TextBox 3"/>
        <xdr:cNvSpPr txBox="1"/>
      </xdr:nvSpPr>
      <xdr:spPr>
        <a:xfrm>
          <a:off x="27312056"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165301" y="171577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4" name="TextBox 3"/>
        <xdr:cNvSpPr txBox="1"/>
      </xdr:nvSpPr>
      <xdr:spPr>
        <a:xfrm>
          <a:off x="27302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546301" y="92202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683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546301" y="92202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683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546301" y="92202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683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546301" y="92202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683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546301" y="92202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683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546301" y="92202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683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546301" y="92202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6838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787601" y="119761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9251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21</xdr:col>
      <xdr:colOff>222251</xdr:colOff>
      <xdr:row>52</xdr:row>
      <xdr:rowOff>95250</xdr:rowOff>
    </xdr:from>
    <xdr:ext cx="4564946" cy="3090333"/>
    <xdr:sp macro="" textlink="">
      <xdr:nvSpPr>
        <xdr:cNvPr id="2" name="TextBox 1"/>
        <xdr:cNvSpPr txBox="1"/>
      </xdr:nvSpPr>
      <xdr:spPr>
        <a:xfrm>
          <a:off x="27787601" y="11976100"/>
          <a:ext cx="4564946" cy="3090333"/>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Options</a:t>
          </a:r>
          <a:r>
            <a:rPr lang="en-US" sz="1100" b="1" baseline="0"/>
            <a:t> 6, 7 and 8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At their convenience, Bidders are allowed to insert additional rows per Plan, in order to illustrate a more detailed break-down and price build-up of the additional charges based on domestic, international, NATO best destination, and World destinations categories.</a:t>
          </a:r>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oneCellAnchor>
    <xdr:from>
      <xdr:col>21</xdr:col>
      <xdr:colOff>359834</xdr:colOff>
      <xdr:row>0</xdr:row>
      <xdr:rowOff>423334</xdr:rowOff>
    </xdr:from>
    <xdr:ext cx="4564946" cy="2920999"/>
    <xdr:sp macro="" textlink="">
      <xdr:nvSpPr>
        <xdr:cNvPr id="3" name="TextBox 2"/>
        <xdr:cNvSpPr txBox="1"/>
      </xdr:nvSpPr>
      <xdr:spPr>
        <a:xfrm>
          <a:off x="27925184" y="423334"/>
          <a:ext cx="4564946" cy="2920999"/>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Base contract, Options</a:t>
          </a:r>
          <a:r>
            <a:rPr lang="en-US" sz="1100" b="1" baseline="0"/>
            <a:t> 1 and 2 Instructions</a:t>
          </a:r>
          <a:r>
            <a:rPr lang="en-US" sz="1100" b="1"/>
            <a:t>:</a:t>
          </a:r>
          <a:r>
            <a:rPr lang="en-US" sz="1100" b="1" baseline="0"/>
            <a:t> </a:t>
          </a:r>
        </a:p>
        <a:p>
          <a:pPr eaLnBrk="1" fontAlgn="auto" latinLnBrk="0" hangingPunct="1"/>
          <a:r>
            <a:rPr lang="en-US" sz="1100" baseline="0">
              <a:solidFill>
                <a:schemeClr val="tx1"/>
              </a:solidFill>
              <a:effectLst/>
              <a:latin typeface="+mn-lt"/>
              <a:ea typeface="+mn-ea"/>
              <a:cs typeface="+mn-cs"/>
            </a:rPr>
            <a:t>Bidders are to populate all </a:t>
          </a:r>
          <a:r>
            <a:rPr lang="en-US" sz="1400" b="1" baseline="0">
              <a:solidFill>
                <a:schemeClr val="tx1"/>
              </a:solidFill>
              <a:effectLst/>
              <a:latin typeface="+mn-lt"/>
              <a:ea typeface="+mn-ea"/>
              <a:cs typeface="+mn-cs"/>
            </a:rPr>
            <a:t>yellow cells</a:t>
          </a:r>
          <a:r>
            <a:rPr lang="en-US" sz="1100" baseline="0">
              <a:solidFill>
                <a:schemeClr val="tx1"/>
              </a:solidFill>
              <a:effectLst/>
              <a:latin typeface="+mn-lt"/>
              <a:ea typeface="+mn-ea"/>
              <a:cs typeface="+mn-cs"/>
            </a:rPr>
            <a:t>. Firm fixed prices need to be provided for every CLIN, with no omissions.</a:t>
          </a:r>
        </a:p>
        <a:p>
          <a:pPr eaLnBrk="1" fontAlgn="auto" latinLnBrk="0" hangingPunct="1"/>
          <a:endParaRPr lang="en-US">
            <a:effectLst/>
          </a:endParaRPr>
        </a:p>
        <a:p>
          <a:r>
            <a:rPr lang="en-US" sz="1100" i="1" baseline="0">
              <a:solidFill>
                <a:schemeClr val="tx1"/>
              </a:solidFill>
              <a:effectLst/>
              <a:latin typeface="+mn-lt"/>
              <a:ea typeface="+mn-ea"/>
              <a:cs typeface="+mn-cs"/>
            </a:rPr>
            <a:t>Note </a:t>
          </a:r>
          <a:r>
            <a:rPr lang="pl-PL" sz="1100" i="1" baseline="0">
              <a:solidFill>
                <a:schemeClr val="tx1"/>
              </a:solidFill>
              <a:effectLst/>
              <a:latin typeface="+mn-lt"/>
              <a:ea typeface="+mn-ea"/>
              <a:cs typeface="+mn-cs"/>
            </a:rPr>
            <a:t>that </a:t>
          </a:r>
          <a:r>
            <a:rPr lang="en-US" sz="1100" i="1" baseline="0">
              <a:solidFill>
                <a:schemeClr val="tx1"/>
              </a:solidFill>
              <a:effectLst/>
              <a:latin typeface="+mn-lt"/>
              <a:ea typeface="+mn-ea"/>
              <a:cs typeface="+mn-cs"/>
            </a:rPr>
            <a:t>any formulas existing in the cells are provided only to assist the bidder, and ultimately all calculations are the bidder's responsibility. As such, the contractor may alter any formulas necessary to provide an accurate, clear and traceable bid as required. </a:t>
          </a:r>
        </a:p>
        <a:p>
          <a:endParaRPr lang="en-US" sz="1100" i="1" baseline="0">
            <a:solidFill>
              <a:schemeClr val="tx1"/>
            </a:solidFill>
            <a:effectLst/>
            <a:latin typeface="+mn-lt"/>
            <a:ea typeface="+mn-ea"/>
            <a:cs typeface="+mn-cs"/>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assumed monthly usage for Plan 2 (Best Destination and World Destinations) and Plan 3 (World Destinations) is not a SOW requirement; it serves as a common basis for the purpose of price comparison.</a:t>
          </a:r>
          <a:endParaRPr lang="en-US" sz="1100" i="1" baseline="0">
            <a:solidFill>
              <a:schemeClr val="tx1"/>
            </a:solidFill>
            <a:effectLst/>
            <a:latin typeface="+mn-lt"/>
            <a:ea typeface="+mn-ea"/>
            <a:cs typeface="+mn-cs"/>
          </a:endParaRPr>
        </a:p>
        <a:p>
          <a:endParaRPr lang="en-US" sz="1100" b="0" baseline="0">
            <a:solidFill>
              <a:schemeClr val="tx1"/>
            </a:solidFill>
            <a:effectLst/>
            <a:latin typeface="+mn-lt"/>
            <a:ea typeface="+mn-ea"/>
            <a:cs typeface="+mn-cs"/>
          </a:endParaRPr>
        </a:p>
        <a:p>
          <a:r>
            <a:rPr lang="en-US" sz="1100" b="0" baseline="0">
              <a:solidFill>
                <a:schemeClr val="tx1"/>
              </a:solidFill>
              <a:effectLst/>
              <a:latin typeface="+mn-lt"/>
              <a:ea typeface="+mn-ea"/>
              <a:cs typeface="+mn-cs"/>
            </a:rPr>
            <a:t>All costs must be traceable and directly linked to tabs "CLIN Summary" and "Offer Summary"</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5715</xdr:colOff>
      <xdr:row>4</xdr:row>
      <xdr:rowOff>17145</xdr:rowOff>
    </xdr:from>
    <xdr:ext cx="2887980" cy="6636945"/>
    <xdr:sp macro="" textlink="">
      <xdr:nvSpPr>
        <xdr:cNvPr id="2" name="TextBox 1"/>
        <xdr:cNvSpPr txBox="1"/>
      </xdr:nvSpPr>
      <xdr:spPr>
        <a:xfrm>
          <a:off x="26428065" y="3074670"/>
          <a:ext cx="2887980" cy="663694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Labour</a:t>
          </a:r>
          <a:r>
            <a:rPr lang="en-US" sz="1100" b="1" baseline="0"/>
            <a:t> table </a:t>
          </a:r>
          <a:r>
            <a:rPr lang="en-US" sz="1100" b="1"/>
            <a:t>Instructions:</a:t>
          </a:r>
          <a:r>
            <a:rPr lang="en-US" sz="1100" b="1" baseline="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labour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endParaRPr lang="en-US" sz="1100" baseline="0"/>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endParaRPr lang="en-US">
            <a:effectLst/>
          </a:endParaRPr>
        </a:p>
        <a:p>
          <a:endParaRPr lang="en-US" sz="1100" baseline="0"/>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labour cost to include profit as well as all indirect rates (G&amp;A/Overhead/etc.) associated with labour.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30</xdr:col>
      <xdr:colOff>2540</xdr:colOff>
      <xdr:row>3</xdr:row>
      <xdr:rowOff>167640</xdr:rowOff>
    </xdr:from>
    <xdr:ext cx="3482340" cy="5603585"/>
    <xdr:sp macro="" textlink="">
      <xdr:nvSpPr>
        <xdr:cNvPr id="2" name="TextBox 1"/>
        <xdr:cNvSpPr txBox="1"/>
      </xdr:nvSpPr>
      <xdr:spPr>
        <a:xfrm>
          <a:off x="25643840" y="3034665"/>
          <a:ext cx="3482340" cy="560358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Material</a:t>
          </a:r>
          <a:r>
            <a:rPr lang="en-US" sz="1100" b="1" baseline="0"/>
            <a:t> table </a:t>
          </a:r>
          <a:r>
            <a:rPr lang="en-US" sz="1100" b="1"/>
            <a:t>Instruction:</a:t>
          </a:r>
          <a:r>
            <a:rPr lang="en-US" sz="1100" b="1" baseline="0"/>
            <a:t> </a:t>
          </a:r>
        </a:p>
        <a:p>
          <a:pPr eaLnBrk="1" fontAlgn="auto" latinLnBrk="0" hangingPunct="1"/>
          <a:r>
            <a:rPr lang="en-US" sz="1100" baseline="0">
              <a:solidFill>
                <a:schemeClr val="tx1"/>
              </a:solidFill>
              <a:effectLst/>
              <a:latin typeface="+mn-lt"/>
              <a:ea typeface="+mn-ea"/>
              <a:cs typeface="+mn-cs"/>
            </a:rPr>
            <a:t>This detailed material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total sum of the "Fully burdened cost" column should equal the grand total Material cost to include profit as well as all indirect rates (G&amp;A/Overhead/Material handling/etc.) associated with material.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(similar to the way profit is calculated).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12</xdr:col>
      <xdr:colOff>17145</xdr:colOff>
      <xdr:row>3</xdr:row>
      <xdr:rowOff>177165</xdr:rowOff>
    </xdr:from>
    <xdr:ext cx="3611880" cy="5259132"/>
    <xdr:sp macro="" textlink="">
      <xdr:nvSpPr>
        <xdr:cNvPr id="2" name="TextBox 1"/>
        <xdr:cNvSpPr txBox="1"/>
      </xdr:nvSpPr>
      <xdr:spPr>
        <a:xfrm>
          <a:off x="10456545" y="3044190"/>
          <a:ext cx="3611880" cy="525913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Travel</a:t>
          </a:r>
          <a:r>
            <a:rPr lang="en-US" sz="1100" b="1" baseline="0">
              <a:solidFill>
                <a:schemeClr val="tx1"/>
              </a:solidFill>
              <a:effectLst/>
              <a:latin typeface="+mn-lt"/>
              <a:ea typeface="+mn-ea"/>
              <a:cs typeface="+mn-cs"/>
            </a:rPr>
            <a:t> 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Travel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Travel cost to include any profit as well as all indirect rates (G&amp;A/Overhead/etc.) associated with travel.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11</xdr:col>
      <xdr:colOff>635</xdr:colOff>
      <xdr:row>3</xdr:row>
      <xdr:rowOff>0</xdr:rowOff>
    </xdr:from>
    <xdr:ext cx="3611880" cy="5259132"/>
    <xdr:sp macro="" textlink="">
      <xdr:nvSpPr>
        <xdr:cNvPr id="2" name="TextBox 1"/>
        <xdr:cNvSpPr txBox="1"/>
      </xdr:nvSpPr>
      <xdr:spPr>
        <a:xfrm>
          <a:off x="10268585" y="3074670"/>
          <a:ext cx="3611880" cy="5259132"/>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solidFill>
                <a:schemeClr val="tx1"/>
              </a:solidFill>
              <a:effectLst/>
              <a:latin typeface="+mn-lt"/>
              <a:ea typeface="+mn-ea"/>
              <a:cs typeface="+mn-cs"/>
            </a:rPr>
            <a:t>ODC </a:t>
          </a:r>
          <a:r>
            <a:rPr lang="en-US" sz="1100" b="1" baseline="0">
              <a:solidFill>
                <a:schemeClr val="tx1"/>
              </a:solidFill>
              <a:effectLst/>
              <a:latin typeface="+mn-lt"/>
              <a:ea typeface="+mn-ea"/>
              <a:cs typeface="+mn-cs"/>
            </a:rPr>
            <a:t>table </a:t>
          </a:r>
          <a:r>
            <a:rPr lang="en-US" sz="1100" b="1">
              <a:solidFill>
                <a:schemeClr val="tx1"/>
              </a:solidFill>
              <a:effectLst/>
              <a:latin typeface="+mn-lt"/>
              <a:ea typeface="+mn-ea"/>
              <a:cs typeface="+mn-cs"/>
            </a:rPr>
            <a:t>Instructions:</a:t>
          </a:r>
          <a:r>
            <a:rPr lang="en-US" sz="1100" b="1" baseline="0">
              <a:solidFill>
                <a:schemeClr val="tx1"/>
              </a:solidFill>
              <a:effectLst/>
              <a:latin typeface="+mn-lt"/>
              <a:ea typeface="+mn-ea"/>
              <a:cs typeface="+mn-cs"/>
            </a:rPr>
            <a: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This detailed ODC table is to be completed by the bidder with all columns populated and shall be expanded to include as many rows as necessary to provide the detail requested. Any unnecessary rows should be deleted (no blank entries). Bidder may not delete columns, or omit information from columns, but may add columns </a:t>
          </a:r>
          <a:r>
            <a:rPr lang="en-US" sz="1100" i="0" baseline="0">
              <a:solidFill>
                <a:schemeClr val="tx1"/>
              </a:solidFill>
              <a:effectLst/>
              <a:latin typeface="+mn-lt"/>
              <a:ea typeface="+mn-ea"/>
              <a:cs typeface="+mn-cs"/>
            </a:rPr>
            <a:t>if necessary</a:t>
          </a:r>
          <a:r>
            <a:rPr lang="en-US" sz="1100" baseline="0">
              <a:solidFill>
                <a:schemeClr val="tx1"/>
              </a:solidFill>
              <a:effectLst/>
              <a:latin typeface="+mn-lt"/>
              <a:ea typeface="+mn-ea"/>
              <a:cs typeface="+mn-cs"/>
            </a:rPr>
            <a:t> although it's not anticipated this will be needed. </a:t>
          </a:r>
          <a:endParaRPr lang="en-US">
            <a:effectLst/>
          </a:endParaRPr>
        </a:p>
        <a:p>
          <a:pPr eaLnBrk="1" fontAlgn="auto" latinLnBrk="0" hangingPunct="1"/>
          <a:endParaRPr lang="en-US" sz="1100" baseline="0">
            <a:solidFill>
              <a:schemeClr val="tx1"/>
            </a:solidFill>
            <a:effectLst/>
            <a:latin typeface="+mn-lt"/>
            <a:ea typeface="+mn-ea"/>
            <a:cs typeface="+mn-cs"/>
          </a:endParaRPr>
        </a:p>
        <a:p>
          <a:pPr eaLnBrk="1" fontAlgn="auto" latinLnBrk="0" hangingPunct="1"/>
          <a:endParaRPr lang="en-US">
            <a:effectLst/>
          </a:endParaRPr>
        </a:p>
        <a:p>
          <a:r>
            <a:rPr lang="en-US" sz="1100" i="1" baseline="0">
              <a:solidFill>
                <a:schemeClr val="tx1"/>
              </a:solidFill>
              <a:effectLst/>
              <a:latin typeface="+mn-lt"/>
              <a:ea typeface="+mn-ea"/>
              <a:cs typeface="+mn-cs"/>
            </a:rPr>
            <a:t>Note: Any formulas existing in the cells are provided only to help the bidder and ultimately all calculations are the bidder's responsibility. As such, the contractor may alter any formulas necessary to provide an accurate, clear and traceable bid as required. </a:t>
          </a:r>
        </a:p>
        <a:p>
          <a:endParaRPr lang="en-US">
            <a:effectLst/>
          </a:endParaRPr>
        </a:p>
        <a:p>
          <a:r>
            <a:rPr lang="en-US" sz="1100" b="1" baseline="0">
              <a:solidFill>
                <a:schemeClr val="tx1"/>
              </a:solidFill>
              <a:effectLst/>
              <a:latin typeface="+mn-lt"/>
              <a:ea typeface="+mn-ea"/>
              <a:cs typeface="+mn-cs"/>
            </a:rPr>
            <a:t>Important Note: </a:t>
          </a:r>
          <a:r>
            <a:rPr lang="en-US" sz="1100" b="0" baseline="0">
              <a:solidFill>
                <a:schemeClr val="tx1"/>
              </a:solidFill>
              <a:effectLst/>
              <a:latin typeface="+mn-lt"/>
              <a:ea typeface="+mn-ea"/>
              <a:cs typeface="+mn-cs"/>
            </a:rPr>
            <a:t>The sum of the "Total cost" column on this tab should equal the grand total ODC cost to include any profit as well as all indirect rates (G&amp;A/Overhead/etc.) associated with ODCs. These indirect cost rates must be included in the total firm fixed price on the appropriate detailed tab but are no longer required to be broken out separately in the calculations at the bidding stage. However, the bidder is required to include  the associated indirect costs in the totals of the detailed tab either A) in the base unit costs or B) shown separately by expanding the table columns to show the additional costs due to these indirect rates as separate columns. Option B is not required at the bidding stage but this detail will be requested from the winning bidder during pre-contract award discussions.</a:t>
          </a:r>
          <a:endParaRPr lang="en-US">
            <a:effectLst/>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5</xdr:col>
      <xdr:colOff>0</xdr:colOff>
      <xdr:row>7</xdr:row>
      <xdr:rowOff>15240</xdr:rowOff>
    </xdr:from>
    <xdr:to>
      <xdr:col>7</xdr:col>
      <xdr:colOff>30480</xdr:colOff>
      <xdr:row>13</xdr:row>
      <xdr:rowOff>152400</xdr:rowOff>
    </xdr:to>
    <xdr:sp macro="" textlink="">
      <xdr:nvSpPr>
        <xdr:cNvPr id="2" name="TextBox 1"/>
        <xdr:cNvSpPr txBox="1"/>
      </xdr:nvSpPr>
      <xdr:spPr>
        <a:xfrm>
          <a:off x="5486400" y="1777365"/>
          <a:ext cx="5059680" cy="128016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r>
            <a:rPr lang="en-US" sz="1100" b="1" baseline="0"/>
            <a:t> </a:t>
          </a:r>
        </a:p>
        <a:p>
          <a:endParaRPr lang="en-US" sz="1100" b="1" baseline="0"/>
        </a:p>
        <a:p>
          <a:r>
            <a:rPr lang="en-US" sz="1100" b="0" baseline="0"/>
            <a:t>Although the rates in this tab do not need to be linked to calculations for purposes of the bid, it is required that bidders list any and all rates included in their bid to include (but not limited to):</a:t>
          </a:r>
        </a:p>
        <a:p>
          <a:r>
            <a:rPr lang="en-US" sz="1100" b="0" baseline="0"/>
            <a:t>Overhead, Labour Fringe, Material handling, General &amp;Administrative, Profit, etc. </a:t>
          </a:r>
          <a:endParaRPr lang="en-US" sz="1100" b="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12</xdr:col>
      <xdr:colOff>314325</xdr:colOff>
      <xdr:row>3</xdr:row>
      <xdr:rowOff>19050</xdr:rowOff>
    </xdr:from>
    <xdr:to>
      <xdr:col>24</xdr:col>
      <xdr:colOff>371475</xdr:colOff>
      <xdr:row>20</xdr:row>
      <xdr:rowOff>114300</xdr:rowOff>
    </xdr:to>
    <xdr:sp macro="" textlink="">
      <xdr:nvSpPr>
        <xdr:cNvPr id="2" name="TextBox 1"/>
        <xdr:cNvSpPr txBox="1"/>
      </xdr:nvSpPr>
      <xdr:spPr>
        <a:xfrm>
          <a:off x="11039475" y="561975"/>
          <a:ext cx="7791450"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a:t>SCENARIO ASSUMPTIONS</a:t>
          </a:r>
        </a:p>
        <a:p>
          <a:endParaRPr lang="en-GB" sz="1200" b="1" i="1"/>
        </a:p>
        <a:p>
          <a:r>
            <a:rPr lang="en-GB" sz="1200" b="1" i="1"/>
            <a:t>TRAFFIC</a:t>
          </a:r>
          <a:r>
            <a:rPr lang="en-GB" sz="1200" b="1" i="1" baseline="0"/>
            <a:t> GENERATION </a:t>
          </a:r>
        </a:p>
        <a:p>
          <a:r>
            <a:rPr lang="en-GB" sz="1200" b="0" i="1" baseline="0"/>
            <a:t>1. Fleet composed by 350 phones as per table aside</a:t>
          </a:r>
        </a:p>
        <a:p>
          <a:r>
            <a:rPr lang="en-GB" sz="1200" b="0" i="1" baseline="0"/>
            <a:t>2. Home Country Belgium</a:t>
          </a:r>
        </a:p>
        <a:p>
          <a:r>
            <a:rPr lang="en-GB" sz="1200" b="0" i="1" baseline="0"/>
            <a:t>3. Traffic volume generated in 12 Months </a:t>
          </a:r>
        </a:p>
        <a:p>
          <a:r>
            <a:rPr lang="en-GB" sz="1200" b="0" i="1" baseline="0"/>
            <a:t>4. Distribuiotn of the SIM cards represnting average distribuiotn in NATO Commands</a:t>
          </a:r>
        </a:p>
        <a:p>
          <a:r>
            <a:rPr lang="en-GB" sz="1200" b="0" i="1" baseline="0"/>
            <a:t>5. Zoning organized including the Domestic, EU ZONE, International, R0W</a:t>
          </a:r>
        </a:p>
        <a:p>
          <a:r>
            <a:rPr lang="en-GB" sz="1200" b="0" i="1" baseline="0"/>
            <a:t>6. Usage breakdown has been calcualted spreading all consumption accross all SIM cards</a:t>
          </a:r>
        </a:p>
        <a:p>
          <a:endParaRPr lang="en-GB" sz="1200" b="0" i="1" baseline="0"/>
        </a:p>
        <a:p>
          <a:r>
            <a:rPr lang="en-GB" sz="1200" b="0" i="1" baseline="0"/>
            <a:t>NOTE: A deeper analysys of the real data revealed that 2 important things:</a:t>
          </a:r>
        </a:p>
        <a:p>
          <a:r>
            <a:rPr lang="en-GB" sz="1200" b="0" i="1" baseline="0"/>
            <a:t>1 - The majority of the traffic is generated form teh minority of the subscription (i.e 50% was generated form 1/3 of the fleet.</a:t>
          </a:r>
        </a:p>
        <a:p>
          <a:r>
            <a:rPr lang="en-GB" sz="1200" b="0" i="1" baseline="0"/>
            <a:t>2 - The average utilization of the allocated bundles is 33% it means that to baseline voice/data/text you will need to multiply by 3  in particular for data (i.e. 619,572 we need minimum 2 Giga for base plan) SOW is more clear about teh requirement</a:t>
          </a:r>
          <a:r>
            <a:rPr lang="en-GB" sz="1100" b="0" i="0" u="none" strike="noStrike">
              <a:solidFill>
                <a:schemeClr val="dk1"/>
              </a:solidFill>
              <a:effectLst/>
              <a:latin typeface="+mn-lt"/>
              <a:ea typeface="+mn-ea"/>
              <a:cs typeface="+mn-cs"/>
            </a:rPr>
            <a:t>	</a:t>
          </a:r>
          <a:endParaRPr lang="en-GB" sz="1200" b="1"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ail.Bozoudis\OneDrive%20for%20Business\Shared%20with%20Everyone\mike\ALAM%20project\20190205_NU%20-%20Book%201%20Annex%20A%20Bidding%20Sheets%20Example_J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BCE%20Development%20Group\CEA%20Office\5-CEA%20STANDARDS\3-Templates\20200302_NU%20-%20Book%201%20Annex%20A%20Bidding%20Shee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Labour"/>
      <sheetName val="Material"/>
      <sheetName val="Travel"/>
      <sheetName val="ODC"/>
      <sheetName val="Rates"/>
      <sheetName val="CLIN Detail list"/>
      <sheetName val="NATO member currencies"/>
    </sheetNames>
    <sheetDataSet>
      <sheetData sheetId="0"/>
      <sheetData sheetId="1"/>
      <sheetData sheetId="2"/>
      <sheetData sheetId="3"/>
      <sheetData sheetId="4"/>
      <sheetData sheetId="5"/>
      <sheetData sheetId="6"/>
      <sheetData sheetId="7"/>
      <sheetData sheetId="8"/>
      <sheetData sheetId="9">
        <row r="8">
          <cell r="A8" t="str">
            <v>CLIN 1.1.1</v>
          </cell>
        </row>
        <row r="9">
          <cell r="A9" t="str">
            <v>CLIN 1.1.2</v>
          </cell>
        </row>
        <row r="10">
          <cell r="A10" t="str">
            <v>CLIN 1.1.3</v>
          </cell>
        </row>
        <row r="11">
          <cell r="A11" t="str">
            <v>CLIN 1.2.1.1</v>
          </cell>
        </row>
        <row r="12">
          <cell r="A12" t="str">
            <v>CLIN 1.2.1.2</v>
          </cell>
        </row>
        <row r="13">
          <cell r="A13" t="str">
            <v>CLIN 1.2.2.1</v>
          </cell>
        </row>
        <row r="14">
          <cell r="A14" t="str">
            <v>CLIN 1.2.2.2</v>
          </cell>
        </row>
        <row r="15">
          <cell r="A15" t="str">
            <v>CLIN 1.2.3.1</v>
          </cell>
        </row>
        <row r="16">
          <cell r="A16" t="str">
            <v>CLIN 1.2.3.2</v>
          </cell>
        </row>
        <row r="17">
          <cell r="A17" t="str">
            <v>CLIN 1.2.3.3</v>
          </cell>
        </row>
        <row r="18">
          <cell r="A18" t="str">
            <v>CLIN 1.2.3.4</v>
          </cell>
        </row>
        <row r="19">
          <cell r="A19" t="str">
            <v>CLIN 1.3.1</v>
          </cell>
        </row>
        <row r="20">
          <cell r="A20" t="str">
            <v>CLIN 1.3.2</v>
          </cell>
        </row>
        <row r="21">
          <cell r="A21" t="str">
            <v>CLIN 2.1.1</v>
          </cell>
        </row>
        <row r="22">
          <cell r="A22" t="str">
            <v>CLIN 2.1.2</v>
          </cell>
        </row>
        <row r="23">
          <cell r="A23" t="str">
            <v>CLIN 2.1.3</v>
          </cell>
        </row>
        <row r="24">
          <cell r="A24" t="str">
            <v>CLIN 2.2.2.1</v>
          </cell>
        </row>
        <row r="25">
          <cell r="A25" t="str">
            <v>CLIN 2.2.2.2</v>
          </cell>
        </row>
        <row r="26">
          <cell r="A26" t="str">
            <v>CLIN 2.2.2.3</v>
          </cell>
        </row>
        <row r="27">
          <cell r="A27" t="str">
            <v>CLIN 2.2.2.4</v>
          </cell>
        </row>
        <row r="28">
          <cell r="A28" t="str">
            <v>CLIN 2.3.1</v>
          </cell>
        </row>
        <row r="29">
          <cell r="A29" t="str">
            <v>CLIN 2.3.2</v>
          </cell>
        </row>
        <row r="30">
          <cell r="A30" t="str">
            <v>CLIN 3.1.1</v>
          </cell>
        </row>
        <row r="31">
          <cell r="A31" t="str">
            <v>CLIN 3.1.2</v>
          </cell>
        </row>
        <row r="32">
          <cell r="A32" t="str">
            <v>CLIN 3.1.3</v>
          </cell>
        </row>
        <row r="33">
          <cell r="A33" t="str">
            <v>CLIN 3.2.1</v>
          </cell>
        </row>
        <row r="34">
          <cell r="A34" t="str">
            <v>CLIN 3.3.1</v>
          </cell>
        </row>
        <row r="35">
          <cell r="A35" t="str">
            <v>CLIN 3.3.2</v>
          </cell>
        </row>
        <row r="36">
          <cell r="A36" t="str">
            <v>CLIN 4.1.1</v>
          </cell>
        </row>
        <row r="37">
          <cell r="A37" t="str">
            <v>CLIN 4.1.2</v>
          </cell>
        </row>
        <row r="38">
          <cell r="A38" t="str">
            <v>CLIN 4.1.3</v>
          </cell>
        </row>
        <row r="39">
          <cell r="A39" t="str">
            <v>CLIN 4.2.1</v>
          </cell>
        </row>
        <row r="40">
          <cell r="A40" t="str">
            <v>CLIN 4.3.1</v>
          </cell>
        </row>
        <row r="41">
          <cell r="A41" t="str">
            <v>CLIN 4.3.2</v>
          </cell>
        </row>
        <row r="42">
          <cell r="A42" t="str">
            <v>CLIN 5.1.1</v>
          </cell>
        </row>
        <row r="43">
          <cell r="A43" t="str">
            <v>CLIN 5.1.2</v>
          </cell>
        </row>
        <row r="44">
          <cell r="A44" t="str">
            <v>CLIN 5.1.3</v>
          </cell>
        </row>
        <row r="45">
          <cell r="A45" t="str">
            <v>CLIN 5.2.1</v>
          </cell>
        </row>
        <row r="46">
          <cell r="A46" t="str">
            <v>CLIN 5.2.2</v>
          </cell>
        </row>
        <row r="47">
          <cell r="A47" t="str">
            <v>CLIN 5.2.3</v>
          </cell>
        </row>
        <row r="48">
          <cell r="A48" t="str">
            <v>CLIN 5.3.1</v>
          </cell>
        </row>
        <row r="49">
          <cell r="A49" t="str">
            <v>CLIN 5.3.2</v>
          </cell>
        </row>
        <row r="50">
          <cell r="A50" t="str">
            <v>CLIN 5.3.3</v>
          </cell>
        </row>
        <row r="51">
          <cell r="A51" t="str">
            <v>CLIN 6.1.1</v>
          </cell>
        </row>
        <row r="52">
          <cell r="A52" t="str">
            <v>CLIN 6.1.2</v>
          </cell>
        </row>
        <row r="53">
          <cell r="A53" t="str">
            <v>CLIN 6.1.3</v>
          </cell>
        </row>
        <row r="54">
          <cell r="A54" t="str">
            <v>CLIN 6.2.1</v>
          </cell>
        </row>
        <row r="55">
          <cell r="A55" t="str">
            <v>CLIN 6.3.1</v>
          </cell>
        </row>
        <row r="56">
          <cell r="A56" t="str">
            <v>CLIN 6.3.2</v>
          </cell>
        </row>
        <row r="57">
          <cell r="A57" t="str">
            <v>CLIN 7.1.1</v>
          </cell>
        </row>
        <row r="58">
          <cell r="A58" t="str">
            <v>CLIN 7.2.1</v>
          </cell>
        </row>
        <row r="59">
          <cell r="A59" t="str">
            <v>CLIN 7.2.2</v>
          </cell>
        </row>
        <row r="60">
          <cell r="A60" t="str">
            <v>CLIN 7.2.3</v>
          </cell>
        </row>
        <row r="61">
          <cell r="A61" t="str">
            <v>CLIN 7.3.1</v>
          </cell>
        </row>
        <row r="62">
          <cell r="A62" t="str">
            <v>CLIN 7.3.2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utomated Checks"/>
      <sheetName val="Offer Summary"/>
      <sheetName val="CLIN Summary"/>
      <sheetName val="Labour"/>
      <sheetName val="Material"/>
      <sheetName val="Travel"/>
      <sheetName val="ODC"/>
      <sheetName val="Rates"/>
      <sheetName val="CLIN Detail list"/>
      <sheetName val="Settings"/>
    </sheetNames>
    <sheetDataSet>
      <sheetData sheetId="0"/>
      <sheetData sheetId="1"/>
      <sheetData sheetId="2"/>
      <sheetData sheetId="3"/>
      <sheetData sheetId="4"/>
      <sheetData sheetId="5"/>
      <sheetData sheetId="6"/>
      <sheetData sheetId="7"/>
      <sheetData sheetId="8"/>
      <sheetData sheetId="9"/>
      <sheetData sheetId="10">
        <row r="2">
          <cell r="A2" t="str">
            <v>Euro (EUR)</v>
          </cell>
        </row>
        <row r="3">
          <cell r="A3" t="str">
            <v>Albanian Lek (ALL)</v>
          </cell>
        </row>
        <row r="4">
          <cell r="A4" t="str">
            <v>Bulgarian Lev (BGN)</v>
          </cell>
        </row>
        <row r="5">
          <cell r="A5" t="str">
            <v>Canadian Dollar (CAD)</v>
          </cell>
        </row>
        <row r="6">
          <cell r="A6" t="str">
            <v>Croatian Kuna (HRK)</v>
          </cell>
        </row>
        <row r="7">
          <cell r="A7" t="str">
            <v>Czech Koruna (CZK)</v>
          </cell>
        </row>
        <row r="8">
          <cell r="A8" t="str">
            <v>Danish Krone (DKK)</v>
          </cell>
        </row>
        <row r="9">
          <cell r="A9" t="str">
            <v>Estonian Kroon (EEK)</v>
          </cell>
        </row>
        <row r="10">
          <cell r="A10" t="str">
            <v>Hungarian Forint (HUF)</v>
          </cell>
        </row>
        <row r="11">
          <cell r="A11" t="str">
            <v>Icelandic Króna (ISK)</v>
          </cell>
        </row>
        <row r="12">
          <cell r="A12" t="str">
            <v>Lithuanian Litas (LTL)</v>
          </cell>
        </row>
        <row r="13">
          <cell r="A13" t="str">
            <v>Norwegian Krone (NOK)</v>
          </cell>
        </row>
        <row r="14">
          <cell r="A14" t="str">
            <v>Polish Złoty (PLN)</v>
          </cell>
        </row>
        <row r="15">
          <cell r="A15" t="str">
            <v>Romanian Leu (RON)</v>
          </cell>
        </row>
        <row r="16">
          <cell r="A16" t="str">
            <v>Slovak Koruna (SKK)</v>
          </cell>
        </row>
        <row r="17">
          <cell r="A17" t="str">
            <v>Turkish Lira (TRY)</v>
          </cell>
        </row>
        <row r="18">
          <cell r="A18" t="str">
            <v>UK Pound sterling (GBP)</v>
          </cell>
        </row>
        <row r="19">
          <cell r="A19" t="str">
            <v>US Dollar (USD)</v>
          </cell>
        </row>
      </sheetData>
    </sheetDataSet>
  </externalBook>
</externalLink>
</file>

<file path=xl/tables/table1.xml><?xml version="1.0" encoding="utf-8"?>
<table xmlns="http://schemas.openxmlformats.org/spreadsheetml/2006/main" id="4" name="CLIN2_Labour102" displayName="CLIN2_Labour102" ref="B2:AC112" totalsRowCount="1" headerRowDxfId="89">
  <tableColumns count="28">
    <tableColumn id="1" name="CLIN" totalsRowLabel="Total"/>
    <tableColumn id="2" name="Labour Category"/>
    <tableColumn id="10" name="Currency" dataDxfId="88" totalsRowDxfId="87" dataCellStyle="Comma"/>
    <tableColumn id="3" name="Man-Days_x000a_2019"/>
    <tableColumn id="17" name="Man-Days_x000a_2020"/>
    <tableColumn id="16" name="Man-Days_x000a_2021"/>
    <tableColumn id="14" name="Man-Days_x000a_2022"/>
    <tableColumn id="9" name="Man-Days_x000a_2023"/>
    <tableColumn id="23" name="Man-Days_x000a_2024" dataDxfId="86"/>
    <tableColumn id="22" name="Man-Days_x000a_2025" dataDxfId="85"/>
    <tableColumn id="21" name="Man-Days_x000a_2026" dataDxfId="84"/>
    <tableColumn id="20" name="Man-Days_x000a_2027" dataDxfId="83"/>
    <tableColumn id="19" name="Man-Days_x000a_2028" dataDxfId="82"/>
    <tableColumn id="4" name="Labour rate_x000a_2019" dataDxfId="81" totalsRowDxfId="80" dataCellStyle="Comma"/>
    <tableColumn id="13" name="Labour rate_x000a_2020" dataDxfId="79" totalsRowDxfId="78" dataCellStyle="Comma"/>
    <tableColumn id="12" name="Labour rate_x000a_2021" dataDxfId="77" totalsRowDxfId="76" dataCellStyle="Comma"/>
    <tableColumn id="18" name="Labour rate_x000a_2022" dataDxfId="75" totalsRowDxfId="74" dataCellStyle="Comma"/>
    <tableColumn id="15" name="Labour rate_x000a_2023" dataDxfId="73" totalsRowDxfId="72" dataCellStyle="Comma"/>
    <tableColumn id="29" name="Labour rate_x000a_2024" dataDxfId="71" totalsRowDxfId="70" dataCellStyle="Comma"/>
    <tableColumn id="28" name="Labour rate_x000a_2025" dataDxfId="69" totalsRowDxfId="68" dataCellStyle="Comma"/>
    <tableColumn id="27" name="Labour rate_x000a_2026" dataDxfId="67" totalsRowDxfId="66" dataCellStyle="Comma"/>
    <tableColumn id="26" name="Labour rate_x000a_2027" dataDxfId="65" totalsRowDxfId="64" dataCellStyle="Comma"/>
    <tableColumn id="25" name="Labour rate_x000a_2028" dataDxfId="63" totalsRowDxfId="62" dataCellStyle="Comma"/>
    <tableColumn id="6" name="Extended cost" dataDxfId="61" totalsRowDxfId="60" dataCellStyle="Comma">
      <calculatedColumnFormula>(E3*O3)+(F3*P3)*(G3*Q3)</calculatedColumnFormula>
    </tableColumn>
    <tableColumn id="11" name="Expat Allowance (ONLY if applicable)" dataDxfId="59" dataCellStyle="Comma"/>
    <tableColumn id="8" name="Profit " dataDxfId="58" totalsRowDxfId="57" dataCellStyle="Comma"/>
    <tableColumn id="5" name="Fully burdened cost" totalsRowFunction="sum" dataDxfId="56" totalsRowDxfId="55" dataCellStyle="Comma">
      <calculatedColumnFormula>CLIN2_Labour102[[#This Row],[Extended cost]]+CLIN2_Labour102[[#This Row],[Expat Allowance (ONLY if applicable)]]+CLIN2_Labour102[[#This Row],[Profit ]]</calculatedColumnFormula>
    </tableColumn>
    <tableColumn id="7" name="Subcontracted/ Name of Subcontractor" dataDxfId="54" totalsRowDxfId="53" dataCellStyle="Comma"/>
  </tableColumns>
  <tableStyleInfo name="TableStyleMedium2" showFirstColumn="0" showLastColumn="0" showRowStripes="1" showColumnStripes="0"/>
</table>
</file>

<file path=xl/tables/table2.xml><?xml version="1.0" encoding="utf-8"?>
<table xmlns="http://schemas.openxmlformats.org/spreadsheetml/2006/main" id="3" name="CLIN1_Material11" displayName="CLIN1_Material11" ref="B2:AC112" totalsRowCount="1" headerRowDxfId="52">
  <tableColumns count="28">
    <tableColumn id="1" name="CLIN" totalsRowLabel="Total"/>
    <tableColumn id="11" name="Equipment Name "/>
    <tableColumn id="2" name="Item Description"/>
    <tableColumn id="8" name="Currency " dataDxfId="51" dataCellStyle="Comma"/>
    <tableColumn id="3" name="Quantity_x000a_2019" dataDxfId="50" totalsRowDxfId="49" dataCellStyle="Comma"/>
    <tableColumn id="12" name="Quantity_x000a_2020"/>
    <tableColumn id="10" name="Quantity_x000a_2021"/>
    <tableColumn id="13" name="Quantity_x000a_2022"/>
    <tableColumn id="9" name="Quantity_x000a_2023"/>
    <tableColumn id="23" name="Quantity_x000a_2024" dataDxfId="48"/>
    <tableColumn id="22" name="Quantity_x000a_2025" dataDxfId="47"/>
    <tableColumn id="21" name="Quantity_x000a_2026" dataDxfId="46"/>
    <tableColumn id="20" name="Quantity_x000a_2027" dataDxfId="45"/>
    <tableColumn id="19" name="Quantity_x000a_2028" dataDxfId="44"/>
    <tableColumn id="4" name="Unit cost_x000a_2019" dataDxfId="43" totalsRowDxfId="42" dataCellStyle="Comma"/>
    <tableColumn id="14" name="Unit cost_x000a_2020" dataDxfId="41" totalsRowDxfId="40" dataCellStyle="Comma"/>
    <tableColumn id="15" name="Unit cost_x000a_2021" dataDxfId="39" totalsRowDxfId="38" dataCellStyle="Comma"/>
    <tableColumn id="18" name="Unit cost_x000a_2022" dataDxfId="37" totalsRowDxfId="36" dataCellStyle="Comma"/>
    <tableColumn id="17" name="Unit cost_x000a_2023" dataDxfId="35" totalsRowDxfId="34" dataCellStyle="Comma"/>
    <tableColumn id="28" name="Unit cost_x000a_2024" dataDxfId="33" totalsRowDxfId="32" dataCellStyle="Comma"/>
    <tableColumn id="27" name="Unit cost_x000a_2025" dataDxfId="31" totalsRowDxfId="30" dataCellStyle="Comma"/>
    <tableColumn id="26" name="Unit cost_x000a_2026" dataDxfId="29" totalsRowDxfId="28" dataCellStyle="Comma"/>
    <tableColumn id="25" name="Unit cost_x000a_2027" dataDxfId="27" totalsRowDxfId="26" dataCellStyle="Comma"/>
    <tableColumn id="24" name="Unit cost_x000a_2028" dataDxfId="25" totalsRowDxfId="24" dataCellStyle="Comma"/>
    <tableColumn id="6" name="Extended cost" dataDxfId="23" totalsRowDxfId="22" dataCellStyle="Comma">
      <calculatedColumnFormula>(F3*P3)+(G3*Q3)*(H3*R3)</calculatedColumnFormula>
    </tableColumn>
    <tableColumn id="16" name="Profit" dataDxfId="21" totalsRowDxfId="20" dataCellStyle="Comma">
      <calculatedColumnFormula>Z3*$AF$2</calculatedColumnFormula>
    </tableColumn>
    <tableColumn id="5" name="Fully burdened cost" totalsRowFunction="sum" dataDxfId="19" totalsRowDxfId="18" dataCellStyle="Comma">
      <calculatedColumnFormula>Z3+AA3</calculatedColumnFormula>
    </tableColumn>
    <tableColumn id="7" name="Subcontracted/ Name of Subcontractor" dataDxfId="17" totalsRowDxfId="16" dataCellStyle="Comma"/>
  </tableColumns>
  <tableStyleInfo name="TableStyleMedium2" showFirstColumn="0" showLastColumn="0" showRowStripes="1" showColumnStripes="0"/>
</table>
</file>

<file path=xl/tables/table3.xml><?xml version="1.0" encoding="utf-8"?>
<table xmlns="http://schemas.openxmlformats.org/spreadsheetml/2006/main" id="2" name="Table3812" displayName="Table3812" ref="B2:K112" totalsRowCount="1" headerRowDxfId="15">
  <tableColumns count="10">
    <tableColumn id="1" name="CLIN" totalsRowLabel="Total"/>
    <tableColumn id="5" name="Origin/Destination"/>
    <tableColumn id="10" name="Year"/>
    <tableColumn id="7" name="Currency" dataDxfId="14" dataCellStyle="Comma"/>
    <tableColumn id="6" name="Nr of_x000a_trips"/>
    <tableColumn id="2" name="Nr of_x000a_people"/>
    <tableColumn id="3" name="Nr of Days_x000a_per trip"/>
    <tableColumn id="4" name="Cost per roundtrip" dataDxfId="13" totalsRowDxfId="12" dataCellStyle="Currency"/>
    <tableColumn id="9" name="Per Diem" dataDxfId="11" totalsRowDxfId="10" dataCellStyle="Currency"/>
    <tableColumn id="8" name="Total Cost" totalsRowFunction="sum" dataDxfId="9" totalsRowDxfId="8" dataCellStyle="Currency"/>
  </tableColumns>
  <tableStyleInfo name="TableStyleMedium2" showFirstColumn="0" showLastColumn="0" showRowStripes="1" showColumnStripes="0"/>
</table>
</file>

<file path=xl/tables/table4.xml><?xml version="1.0" encoding="utf-8"?>
<table xmlns="http://schemas.openxmlformats.org/spreadsheetml/2006/main" id="1" name="Table12" displayName="Table12" ref="B2:J112" totalsRowCount="1" headerRowDxfId="7">
  <autoFilter ref="B2:J111"/>
  <tableColumns count="9">
    <tableColumn id="1" name="CLIN" totalsRowLabel="Total"/>
    <tableColumn id="2" name="Item Name"/>
    <tableColumn id="3" name="Item Description"/>
    <tableColumn id="10" name="Year" dataDxfId="6"/>
    <tableColumn id="8" name="Currency" dataDxfId="5"/>
    <tableColumn id="9" name="Unit Type_x000a_(MD's, lot, etc.)" dataDxfId="4" dataCellStyle="Comma"/>
    <tableColumn id="4" name="Quantity"/>
    <tableColumn id="5" name="Unit cost " dataDxfId="3" totalsRowDxfId="2" dataCellStyle="Currency"/>
    <tableColumn id="6" name="Total Cost" totalsRowFunction="sum" dataDxfId="1" totalsRowDxfId="0" dataCellStyle="Currency">
      <calculatedColumnFormula>H3*I3</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C1" sqref="C1"/>
    </sheetView>
  </sheetViews>
  <sheetFormatPr defaultColWidth="9.1796875" defaultRowHeight="12.5" x14ac:dyDescent="0.25"/>
  <cols>
    <col min="1" max="1" width="1.7265625" style="135" customWidth="1"/>
    <col min="2" max="2" width="23.453125" style="135" customWidth="1"/>
    <col min="3" max="3" width="118.26953125" style="135" customWidth="1"/>
    <col min="4" max="4" width="45.1796875" style="135" customWidth="1"/>
    <col min="5" max="5" width="2.26953125" style="135" customWidth="1"/>
    <col min="6" max="16384" width="9.1796875" style="135"/>
  </cols>
  <sheetData>
    <row r="1" spans="2:4" ht="23.5" x14ac:dyDescent="0.25">
      <c r="B1" s="134" t="s">
        <v>313</v>
      </c>
    </row>
    <row r="2" spans="2:4" ht="14.5" x14ac:dyDescent="0.35">
      <c r="B2" s="136"/>
    </row>
    <row r="3" spans="2:4" ht="15" thickBot="1" x14ac:dyDescent="0.3">
      <c r="B3" s="137" t="s">
        <v>314</v>
      </c>
      <c r="C3" s="138"/>
    </row>
    <row r="4" spans="2:4" ht="256" x14ac:dyDescent="0.25">
      <c r="B4" s="139"/>
      <c r="C4" s="140" t="s">
        <v>527</v>
      </c>
    </row>
    <row r="5" spans="2:4" x14ac:dyDescent="0.25">
      <c r="B5" s="141"/>
      <c r="C5" s="141"/>
      <c r="D5" s="141"/>
    </row>
    <row r="6" spans="2:4" ht="14.5" x14ac:dyDescent="0.35">
      <c r="B6" s="142" t="s">
        <v>315</v>
      </c>
      <c r="C6" s="142" t="s">
        <v>316</v>
      </c>
      <c r="D6" s="5"/>
    </row>
    <row r="7" spans="2:4" ht="246.5" x14ac:dyDescent="0.35">
      <c r="B7" s="143" t="s">
        <v>317</v>
      </c>
      <c r="C7" s="144" t="s">
        <v>318</v>
      </c>
      <c r="D7" s="5"/>
    </row>
    <row r="8" spans="2:4" ht="43.5" x14ac:dyDescent="0.35">
      <c r="B8" s="145" t="s">
        <v>319</v>
      </c>
      <c r="C8" s="146" t="s">
        <v>320</v>
      </c>
      <c r="D8" s="5"/>
    </row>
    <row r="9" spans="2:4" ht="14.5" x14ac:dyDescent="0.35">
      <c r="D9" s="5"/>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zoomScale="110" zoomScaleNormal="110" workbookViewId="0">
      <selection activeCell="D1" sqref="D1"/>
    </sheetView>
  </sheetViews>
  <sheetFormatPr defaultColWidth="8.81640625" defaultRowHeight="14.5" x14ac:dyDescent="0.35"/>
  <cols>
    <col min="1" max="1" width="1.7265625" style="5" customWidth="1"/>
    <col min="2" max="2" width="14.1796875" style="5" customWidth="1"/>
    <col min="3" max="3" width="84.1796875" style="5" customWidth="1"/>
    <col min="4" max="4" width="22" style="5" customWidth="1"/>
    <col min="5" max="5" width="8.81640625" style="5"/>
    <col min="6" max="6" width="4.7265625" style="5" customWidth="1"/>
    <col min="7" max="16384" width="8.81640625" style="5"/>
  </cols>
  <sheetData>
    <row r="2" spans="2:6" x14ac:dyDescent="0.35">
      <c r="D2" s="6" t="s">
        <v>101</v>
      </c>
      <c r="E2" s="6"/>
      <c r="F2" s="6"/>
    </row>
    <row r="3" spans="2:6" ht="17" x14ac:dyDescent="0.35">
      <c r="B3" s="7" t="s">
        <v>102</v>
      </c>
      <c r="C3" s="7" t="s">
        <v>103</v>
      </c>
      <c r="D3" s="7" t="s">
        <v>104</v>
      </c>
    </row>
    <row r="4" spans="2:6" ht="15.5" x14ac:dyDescent="0.35">
      <c r="B4" s="8"/>
      <c r="C4" s="9" t="s">
        <v>312</v>
      </c>
      <c r="D4" s="133"/>
    </row>
    <row r="5" spans="2:6" ht="15" thickBot="1" x14ac:dyDescent="0.4">
      <c r="B5" s="10"/>
      <c r="C5" s="11"/>
    </row>
    <row r="6" spans="2:6" ht="18.5" x14ac:dyDescent="0.35">
      <c r="B6" s="12" t="s">
        <v>105</v>
      </c>
      <c r="C6" s="13"/>
      <c r="D6" s="113">
        <f>SUBTOTAL(9,D10:D12)</f>
        <v>0</v>
      </c>
    </row>
    <row r="7" spans="2:6" ht="18.5" x14ac:dyDescent="0.35">
      <c r="B7" s="14" t="s">
        <v>106</v>
      </c>
      <c r="C7" s="15"/>
      <c r="D7" s="114">
        <f>SUBTOTAL(9,D10:D19)</f>
        <v>0</v>
      </c>
    </row>
    <row r="8" spans="2:6" ht="19" thickBot="1" x14ac:dyDescent="0.4">
      <c r="B8" s="14" t="s">
        <v>541</v>
      </c>
      <c r="C8" s="202"/>
      <c r="D8" s="114">
        <f>SUBTOTAL(9,D10:D24)</f>
        <v>0</v>
      </c>
    </row>
    <row r="9" spans="2:6" ht="19" thickBot="1" x14ac:dyDescent="0.4">
      <c r="B9" s="16"/>
      <c r="C9" s="17"/>
      <c r="D9" s="18"/>
    </row>
    <row r="10" spans="2:6" x14ac:dyDescent="0.35">
      <c r="B10" s="19" t="s">
        <v>270</v>
      </c>
      <c r="C10" s="20" t="s">
        <v>304</v>
      </c>
      <c r="D10" s="21">
        <v>0</v>
      </c>
    </row>
    <row r="11" spans="2:6" ht="2.15" customHeight="1" x14ac:dyDescent="0.35">
      <c r="B11" s="22"/>
      <c r="C11" s="23"/>
      <c r="D11" s="24"/>
    </row>
    <row r="12" spans="2:6" x14ac:dyDescent="0.35">
      <c r="B12" s="25" t="s">
        <v>107</v>
      </c>
      <c r="C12" s="26"/>
      <c r="D12" s="112">
        <f>SUBTOTAL(9,D10:D11)</f>
        <v>0</v>
      </c>
    </row>
    <row r="13" spans="2:6" x14ac:dyDescent="0.35">
      <c r="B13" s="22" t="s">
        <v>109</v>
      </c>
      <c r="C13" s="23" t="s">
        <v>306</v>
      </c>
      <c r="D13" s="27">
        <v>0</v>
      </c>
    </row>
    <row r="14" spans="2:6" x14ac:dyDescent="0.35">
      <c r="B14" s="22" t="s">
        <v>110</v>
      </c>
      <c r="C14" s="23" t="s">
        <v>307</v>
      </c>
      <c r="D14" s="27">
        <v>0</v>
      </c>
    </row>
    <row r="15" spans="2:6" x14ac:dyDescent="0.35">
      <c r="B15" s="22" t="s">
        <v>111</v>
      </c>
      <c r="C15" s="23" t="s">
        <v>308</v>
      </c>
      <c r="D15" s="27">
        <v>0</v>
      </c>
    </row>
    <row r="16" spans="2:6" x14ac:dyDescent="0.35">
      <c r="B16" s="22" t="s">
        <v>112</v>
      </c>
      <c r="C16" s="23" t="s">
        <v>309</v>
      </c>
      <c r="D16" s="27">
        <v>0</v>
      </c>
    </row>
    <row r="17" spans="2:4" x14ac:dyDescent="0.35">
      <c r="B17" s="22" t="s">
        <v>113</v>
      </c>
      <c r="C17" s="23" t="s">
        <v>310</v>
      </c>
      <c r="D17" s="27">
        <v>0</v>
      </c>
    </row>
    <row r="18" spans="2:4" ht="1.5" customHeight="1" x14ac:dyDescent="0.35">
      <c r="B18" s="22"/>
      <c r="C18" s="23"/>
      <c r="D18" s="24"/>
    </row>
    <row r="19" spans="2:4" ht="15" customHeight="1" thickBot="1" x14ac:dyDescent="0.4">
      <c r="B19" s="130" t="s">
        <v>108</v>
      </c>
      <c r="C19" s="131"/>
      <c r="D19" s="132">
        <f>SUBTOTAL(9,D13:D18)</f>
        <v>0</v>
      </c>
    </row>
    <row r="20" spans="2:4" ht="15" customHeight="1" x14ac:dyDescent="0.35">
      <c r="B20" s="22" t="s">
        <v>528</v>
      </c>
      <c r="C20" s="23" t="s">
        <v>836</v>
      </c>
      <c r="D20" s="205">
        <v>0</v>
      </c>
    </row>
    <row r="21" spans="2:4" ht="15" customHeight="1" x14ac:dyDescent="0.35">
      <c r="B21" s="22" t="s">
        <v>834</v>
      </c>
      <c r="C21" s="23" t="s">
        <v>837</v>
      </c>
      <c r="D21" s="205">
        <v>0</v>
      </c>
    </row>
    <row r="22" spans="2:4" x14ac:dyDescent="0.35">
      <c r="B22" s="22" t="s">
        <v>835</v>
      </c>
      <c r="C22" s="23" t="s">
        <v>838</v>
      </c>
      <c r="D22" s="204">
        <v>0</v>
      </c>
    </row>
    <row r="23" spans="2:4" ht="2.15" customHeight="1" x14ac:dyDescent="0.35">
      <c r="B23" s="22"/>
      <c r="C23" s="23"/>
      <c r="D23" s="24"/>
    </row>
    <row r="24" spans="2:4" ht="15" thickBot="1" x14ac:dyDescent="0.4">
      <c r="B24" s="130" t="s">
        <v>529</v>
      </c>
      <c r="C24" s="131"/>
      <c r="D24" s="132">
        <f>SUBTOTAL(9,D20:D23)</f>
        <v>0</v>
      </c>
    </row>
  </sheetData>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opLeftCell="A15" zoomScale="60" zoomScaleNormal="60" workbookViewId="0">
      <selection activeCell="G32" sqref="G32"/>
    </sheetView>
  </sheetViews>
  <sheetFormatPr defaultColWidth="9.1796875" defaultRowHeight="14.5" x14ac:dyDescent="0.35"/>
  <cols>
    <col min="1" max="1" width="38.26953125" style="3" customWidth="1"/>
    <col min="2" max="2" width="12.1796875" style="3" customWidth="1"/>
    <col min="3" max="3" width="20.453125" style="3" customWidth="1"/>
    <col min="4" max="4" width="12.26953125" style="3" customWidth="1"/>
    <col min="5" max="5" width="19.453125" style="3" customWidth="1"/>
    <col min="6" max="6" width="12.81640625" style="3" customWidth="1"/>
    <col min="7" max="7" width="19.1796875" style="3" customWidth="1"/>
    <col min="8" max="8" width="11.26953125" style="3" customWidth="1"/>
    <col min="9" max="16384" width="9.1796875" style="3"/>
  </cols>
  <sheetData>
    <row r="1" spans="1:8" ht="58" customHeight="1" x14ac:dyDescent="0.35">
      <c r="A1" s="279" t="s">
        <v>311</v>
      </c>
      <c r="B1" s="275" t="s">
        <v>305</v>
      </c>
      <c r="C1" s="276"/>
      <c r="D1" s="275" t="s">
        <v>259</v>
      </c>
      <c r="E1" s="276"/>
      <c r="F1" s="275" t="s">
        <v>260</v>
      </c>
      <c r="G1" s="276"/>
      <c r="H1" s="277" t="s">
        <v>269</v>
      </c>
    </row>
    <row r="2" spans="1:8" ht="28" x14ac:dyDescent="0.35">
      <c r="A2" s="280"/>
      <c r="B2" s="126" t="s">
        <v>11</v>
      </c>
      <c r="C2" s="127" t="s">
        <v>266</v>
      </c>
      <c r="D2" s="126" t="s">
        <v>11</v>
      </c>
      <c r="E2" s="127" t="s">
        <v>267</v>
      </c>
      <c r="F2" s="126" t="s">
        <v>11</v>
      </c>
      <c r="G2" s="127" t="s">
        <v>268</v>
      </c>
      <c r="H2" s="278"/>
    </row>
    <row r="3" spans="1:8" ht="15.75" customHeight="1" x14ac:dyDescent="0.35">
      <c r="A3" s="118" t="s">
        <v>553</v>
      </c>
      <c r="B3" s="115" t="s">
        <v>20</v>
      </c>
      <c r="C3" s="111">
        <f>'Lot1-Belgium'!K3</f>
        <v>0</v>
      </c>
      <c r="D3" s="115" t="s">
        <v>45</v>
      </c>
      <c r="E3" s="111">
        <f>'Lot1-Belgium'!O3</f>
        <v>0</v>
      </c>
      <c r="F3" s="115" t="s">
        <v>64</v>
      </c>
      <c r="G3" s="111">
        <f>'Lot1-Belgium'!S3</f>
        <v>0</v>
      </c>
      <c r="H3" s="120"/>
    </row>
    <row r="4" spans="1:8" ht="15.75" customHeight="1" x14ac:dyDescent="0.35">
      <c r="A4" s="118" t="s">
        <v>554</v>
      </c>
      <c r="B4" s="115" t="s">
        <v>25</v>
      </c>
      <c r="C4" s="111">
        <f>'Lot2-Germany'!K3</f>
        <v>0</v>
      </c>
      <c r="D4" s="115" t="s">
        <v>50</v>
      </c>
      <c r="E4" s="111">
        <f>'Lot2-Germany'!O3</f>
        <v>0</v>
      </c>
      <c r="F4" s="115" t="s">
        <v>69</v>
      </c>
      <c r="G4" s="111">
        <f>'Lot2-Germany'!S3</f>
        <v>0</v>
      </c>
      <c r="H4" s="120"/>
    </row>
    <row r="5" spans="1:8" ht="15.75" customHeight="1" x14ac:dyDescent="0.35">
      <c r="A5" s="118" t="s">
        <v>555</v>
      </c>
      <c r="B5" s="115" t="s">
        <v>30</v>
      </c>
      <c r="C5" s="111">
        <f>'Lot3-Italy'!K3</f>
        <v>0</v>
      </c>
      <c r="D5" s="115" t="s">
        <v>55</v>
      </c>
      <c r="E5" s="111">
        <f>'Lot3-Italy'!O3</f>
        <v>0</v>
      </c>
      <c r="F5" s="115" t="s">
        <v>74</v>
      </c>
      <c r="G5" s="111">
        <f>'Lot3-Italy'!S3</f>
        <v>0</v>
      </c>
      <c r="H5" s="120"/>
    </row>
    <row r="6" spans="1:8" ht="15.75" customHeight="1" x14ac:dyDescent="0.35">
      <c r="A6" s="118" t="s">
        <v>556</v>
      </c>
      <c r="B6" s="115" t="s">
        <v>31</v>
      </c>
      <c r="C6" s="111">
        <f>'Lot4-Netherlands'!K3</f>
        <v>0</v>
      </c>
      <c r="D6" s="115" t="s">
        <v>56</v>
      </c>
      <c r="E6" s="111">
        <f>'Lot4-Netherlands'!O3</f>
        <v>0</v>
      </c>
      <c r="F6" s="115" t="s">
        <v>75</v>
      </c>
      <c r="G6" s="111">
        <f>'Lot4-Netherlands'!S3</f>
        <v>0</v>
      </c>
      <c r="H6" s="120"/>
    </row>
    <row r="7" spans="1:8" ht="15.75" customHeight="1" x14ac:dyDescent="0.35">
      <c r="A7" s="118" t="s">
        <v>557</v>
      </c>
      <c r="B7" s="115" t="s">
        <v>32</v>
      </c>
      <c r="C7" s="111">
        <f>'Lot5-Norway'!K3</f>
        <v>0</v>
      </c>
      <c r="D7" s="115" t="s">
        <v>57</v>
      </c>
      <c r="E7" s="111">
        <f>'Lot5-Norway'!O3</f>
        <v>0</v>
      </c>
      <c r="F7" s="115" t="s">
        <v>76</v>
      </c>
      <c r="G7" s="111">
        <f>'Lot5-Norway'!S3</f>
        <v>0</v>
      </c>
      <c r="H7" s="120"/>
    </row>
    <row r="8" spans="1:8" ht="15.75" customHeight="1" x14ac:dyDescent="0.35">
      <c r="A8" s="118" t="s">
        <v>558</v>
      </c>
      <c r="B8" s="115" t="s">
        <v>33</v>
      </c>
      <c r="C8" s="111">
        <f>'Lot6-Poland'!K3</f>
        <v>0</v>
      </c>
      <c r="D8" s="115" t="s">
        <v>58</v>
      </c>
      <c r="E8" s="111">
        <f>'Lot6-Poland'!O3</f>
        <v>0</v>
      </c>
      <c r="F8" s="115" t="s">
        <v>77</v>
      </c>
      <c r="G8" s="111">
        <f>'Lot6-Poland'!S3</f>
        <v>0</v>
      </c>
      <c r="H8" s="120"/>
    </row>
    <row r="9" spans="1:8" ht="15.75" customHeight="1" x14ac:dyDescent="0.35">
      <c r="A9" s="118" t="s">
        <v>559</v>
      </c>
      <c r="B9" s="115" t="s">
        <v>34</v>
      </c>
      <c r="C9" s="111">
        <f>'Lot7-Portugal'!K3</f>
        <v>0</v>
      </c>
      <c r="D9" s="115" t="s">
        <v>59</v>
      </c>
      <c r="E9" s="111">
        <f>'Lot7-Portugal'!O3</f>
        <v>0</v>
      </c>
      <c r="F9" s="115" t="s">
        <v>78</v>
      </c>
      <c r="G9" s="111">
        <f>'Lot7-Portugal'!S3</f>
        <v>0</v>
      </c>
      <c r="H9" s="120"/>
    </row>
    <row r="10" spans="1:8" ht="15.75" customHeight="1" x14ac:dyDescent="0.35">
      <c r="A10" s="118" t="s">
        <v>560</v>
      </c>
      <c r="B10" s="115" t="s">
        <v>35</v>
      </c>
      <c r="C10" s="111">
        <f>'Lot8-Spain'!K3</f>
        <v>0</v>
      </c>
      <c r="D10" s="115" t="s">
        <v>60</v>
      </c>
      <c r="E10" s="111">
        <f>'Lot8-Spain'!O3</f>
        <v>0</v>
      </c>
      <c r="F10" s="115" t="s">
        <v>79</v>
      </c>
      <c r="G10" s="111">
        <f>'Lot8-Spain'!S3</f>
        <v>0</v>
      </c>
      <c r="H10" s="120"/>
    </row>
    <row r="11" spans="1:8" ht="15.75" customHeight="1" x14ac:dyDescent="0.35">
      <c r="A11" s="118" t="s">
        <v>561</v>
      </c>
      <c r="B11" s="115" t="s">
        <v>36</v>
      </c>
      <c r="C11" s="111">
        <f>'Lot9-Turkey'!K3</f>
        <v>0</v>
      </c>
      <c r="D11" s="115" t="s">
        <v>61</v>
      </c>
      <c r="E11" s="111">
        <f>'Lot9-Turkey'!O3</f>
        <v>0</v>
      </c>
      <c r="F11" s="115" t="s">
        <v>80</v>
      </c>
      <c r="G11" s="111">
        <f>'Lot9-Turkey'!S3</f>
        <v>0</v>
      </c>
      <c r="H11" s="120"/>
    </row>
    <row r="12" spans="1:8" ht="15.75" customHeight="1" x14ac:dyDescent="0.35">
      <c r="A12" s="118" t="s">
        <v>562</v>
      </c>
      <c r="B12" s="115" t="s">
        <v>37</v>
      </c>
      <c r="C12" s="111">
        <f>'Lot10-United Kingdom'!K3</f>
        <v>0</v>
      </c>
      <c r="D12" s="115" t="s">
        <v>62</v>
      </c>
      <c r="E12" s="111">
        <f>'Lot10-United Kingdom'!O3</f>
        <v>0</v>
      </c>
      <c r="F12" s="115" t="s">
        <v>81</v>
      </c>
      <c r="G12" s="111">
        <f>'Lot10-United Kingdom'!S3</f>
        <v>0</v>
      </c>
      <c r="H12" s="120"/>
    </row>
    <row r="13" spans="1:8" ht="15.75" customHeight="1" thickBot="1" x14ac:dyDescent="0.4">
      <c r="A13" s="119" t="s">
        <v>563</v>
      </c>
      <c r="B13" s="116" t="s">
        <v>38</v>
      </c>
      <c r="C13" s="117">
        <f>'Lot11-United States'!K3</f>
        <v>0</v>
      </c>
      <c r="D13" s="116" t="s">
        <v>63</v>
      </c>
      <c r="E13" s="117">
        <f>'Lot11-United States'!O3</f>
        <v>0</v>
      </c>
      <c r="F13" s="116" t="s">
        <v>82</v>
      </c>
      <c r="G13" s="117">
        <f>'Lot11-United States'!S3</f>
        <v>0</v>
      </c>
      <c r="H13" s="121"/>
    </row>
    <row r="14" spans="1:8" ht="39.75" customHeight="1" thickBot="1" x14ac:dyDescent="0.4">
      <c r="A14" s="125"/>
      <c r="B14" s="125"/>
      <c r="C14" s="125"/>
      <c r="D14" s="125"/>
      <c r="E14" s="125"/>
      <c r="F14" s="125"/>
      <c r="G14" s="125"/>
      <c r="H14" s="125"/>
    </row>
    <row r="15" spans="1:8" ht="76.5" customHeight="1" x14ac:dyDescent="0.35">
      <c r="A15" s="284" t="s">
        <v>311</v>
      </c>
      <c r="B15" s="275" t="s">
        <v>261</v>
      </c>
      <c r="C15" s="276"/>
      <c r="D15" s="275" t="s">
        <v>302</v>
      </c>
      <c r="E15" s="286"/>
      <c r="F15" s="281" t="s">
        <v>303</v>
      </c>
      <c r="G15" s="282"/>
      <c r="H15" s="276" t="s">
        <v>269</v>
      </c>
    </row>
    <row r="16" spans="1:8" ht="30.75" customHeight="1" x14ac:dyDescent="0.35">
      <c r="A16" s="285"/>
      <c r="B16" s="128" t="s">
        <v>11</v>
      </c>
      <c r="C16" s="127" t="s">
        <v>262</v>
      </c>
      <c r="D16" s="128" t="s">
        <v>11</v>
      </c>
      <c r="E16" s="129" t="s">
        <v>263</v>
      </c>
      <c r="F16" s="128" t="s">
        <v>11</v>
      </c>
      <c r="G16" s="127" t="s">
        <v>264</v>
      </c>
      <c r="H16" s="283"/>
    </row>
    <row r="17" spans="1:9" ht="19" thickBot="1" x14ac:dyDescent="0.4">
      <c r="A17" s="122" t="s">
        <v>553</v>
      </c>
      <c r="B17" s="123" t="s">
        <v>83</v>
      </c>
      <c r="C17" s="117">
        <f>'Lot1-Belgium'!K55</f>
        <v>0</v>
      </c>
      <c r="D17" s="123" t="s">
        <v>93</v>
      </c>
      <c r="E17" s="117">
        <f>'Lot1-Belgium'!O55</f>
        <v>0</v>
      </c>
      <c r="F17" s="123" t="s">
        <v>88</v>
      </c>
      <c r="G17" s="117">
        <f>'Lot1-Belgium'!S55</f>
        <v>0</v>
      </c>
      <c r="H17" s="124"/>
    </row>
    <row r="18" spans="1:9" ht="50.15" customHeight="1" thickBot="1" x14ac:dyDescent="0.4">
      <c r="A18" s="125"/>
      <c r="B18" s="125"/>
      <c r="C18" s="125"/>
      <c r="D18" s="125"/>
      <c r="E18" s="125"/>
      <c r="F18" s="125"/>
      <c r="G18" s="125"/>
      <c r="H18" s="125"/>
      <c r="I18" s="125"/>
    </row>
    <row r="19" spans="1:9" ht="64" customHeight="1" x14ac:dyDescent="0.35">
      <c r="A19" s="279" t="s">
        <v>311</v>
      </c>
      <c r="B19" s="275" t="s">
        <v>705</v>
      </c>
      <c r="C19" s="276"/>
      <c r="D19" s="275" t="s">
        <v>706</v>
      </c>
      <c r="E19" s="276"/>
      <c r="F19" s="275" t="s">
        <v>707</v>
      </c>
      <c r="G19" s="276"/>
      <c r="H19" s="277" t="s">
        <v>269</v>
      </c>
    </row>
    <row r="20" spans="1:9" ht="33.65" customHeight="1" x14ac:dyDescent="0.35">
      <c r="A20" s="280"/>
      <c r="B20" s="126" t="s">
        <v>11</v>
      </c>
      <c r="C20" s="127" t="s">
        <v>712</v>
      </c>
      <c r="D20" s="126" t="s">
        <v>11</v>
      </c>
      <c r="E20" s="127" t="s">
        <v>713</v>
      </c>
      <c r="F20" s="126" t="s">
        <v>11</v>
      </c>
      <c r="G20" s="127" t="s">
        <v>714</v>
      </c>
      <c r="H20" s="278"/>
    </row>
    <row r="21" spans="1:9" ht="18.5" x14ac:dyDescent="0.35">
      <c r="A21" s="118" t="s">
        <v>553</v>
      </c>
      <c r="B21" s="115" t="s">
        <v>530</v>
      </c>
      <c r="C21" s="111">
        <f>'Lot1-Belgium'!K107</f>
        <v>0</v>
      </c>
      <c r="D21" s="115" t="s">
        <v>715</v>
      </c>
      <c r="E21" s="111">
        <f>'Lot1-Belgium'!O107</f>
        <v>0</v>
      </c>
      <c r="F21" s="115" t="s">
        <v>726</v>
      </c>
      <c r="G21" s="111">
        <f>'Lot1-Belgium'!S107</f>
        <v>0</v>
      </c>
      <c r="H21" s="120"/>
    </row>
    <row r="22" spans="1:9" ht="18.5" x14ac:dyDescent="0.35">
      <c r="A22" s="118" t="s">
        <v>554</v>
      </c>
      <c r="B22" s="115" t="s">
        <v>531</v>
      </c>
      <c r="C22" s="111">
        <f>'Lot2-Germany'!K55</f>
        <v>0</v>
      </c>
      <c r="D22" s="115" t="s">
        <v>716</v>
      </c>
      <c r="E22" s="111">
        <f>'Lot2-Germany'!O55</f>
        <v>0</v>
      </c>
      <c r="F22" s="115" t="s">
        <v>727</v>
      </c>
      <c r="G22" s="111">
        <f>'Lot2-Germany'!S55</f>
        <v>0</v>
      </c>
      <c r="H22" s="120"/>
    </row>
    <row r="23" spans="1:9" ht="18.5" x14ac:dyDescent="0.35">
      <c r="A23" s="118" t="s">
        <v>555</v>
      </c>
      <c r="B23" s="115" t="s">
        <v>532</v>
      </c>
      <c r="C23" s="111">
        <f>'Lot3-Italy'!K55</f>
        <v>0</v>
      </c>
      <c r="D23" s="115" t="s">
        <v>717</v>
      </c>
      <c r="E23" s="111">
        <f>'Lot3-Italy'!O55</f>
        <v>0</v>
      </c>
      <c r="F23" s="115" t="s">
        <v>728</v>
      </c>
      <c r="G23" s="111">
        <f>'Lot3-Italy'!S55</f>
        <v>0</v>
      </c>
      <c r="H23" s="120"/>
    </row>
    <row r="24" spans="1:9" ht="18.5" x14ac:dyDescent="0.35">
      <c r="A24" s="118" t="s">
        <v>556</v>
      </c>
      <c r="B24" s="115" t="s">
        <v>533</v>
      </c>
      <c r="C24" s="111">
        <f>'Lot4-Netherlands'!K55</f>
        <v>0</v>
      </c>
      <c r="D24" s="115" t="s">
        <v>718</v>
      </c>
      <c r="E24" s="111">
        <f>'Lot4-Netherlands'!O55</f>
        <v>0</v>
      </c>
      <c r="F24" s="115" t="s">
        <v>729</v>
      </c>
      <c r="G24" s="111">
        <f>'Lot4-Netherlands'!S55</f>
        <v>0</v>
      </c>
      <c r="H24" s="120"/>
    </row>
    <row r="25" spans="1:9" ht="18.5" x14ac:dyDescent="0.35">
      <c r="A25" s="118" t="s">
        <v>557</v>
      </c>
      <c r="B25" s="115" t="s">
        <v>534</v>
      </c>
      <c r="C25" s="111">
        <f>'Lot5-Norway'!K55</f>
        <v>0</v>
      </c>
      <c r="D25" s="115" t="s">
        <v>719</v>
      </c>
      <c r="E25" s="111">
        <f>'Lot5-Norway'!O55</f>
        <v>0</v>
      </c>
      <c r="F25" s="115" t="s">
        <v>730</v>
      </c>
      <c r="G25" s="111">
        <f>'Lot5-Norway'!S55</f>
        <v>0</v>
      </c>
      <c r="H25" s="120"/>
    </row>
    <row r="26" spans="1:9" ht="18.5" x14ac:dyDescent="0.35">
      <c r="A26" s="118" t="s">
        <v>558</v>
      </c>
      <c r="B26" s="115" t="s">
        <v>535</v>
      </c>
      <c r="C26" s="111">
        <f>'Lot6-Poland'!K55</f>
        <v>0</v>
      </c>
      <c r="D26" s="115" t="s">
        <v>720</v>
      </c>
      <c r="E26" s="111">
        <f>'Lot6-Poland'!O55</f>
        <v>0</v>
      </c>
      <c r="F26" s="115" t="s">
        <v>731</v>
      </c>
      <c r="G26" s="111">
        <f>'Lot6-Poland'!S55</f>
        <v>0</v>
      </c>
      <c r="H26" s="120"/>
    </row>
    <row r="27" spans="1:9" ht="18.5" x14ac:dyDescent="0.35">
      <c r="A27" s="118" t="s">
        <v>559</v>
      </c>
      <c r="B27" s="115" t="s">
        <v>536</v>
      </c>
      <c r="C27" s="111">
        <f>'Lot7-Portugal'!K55</f>
        <v>0</v>
      </c>
      <c r="D27" s="115" t="s">
        <v>721</v>
      </c>
      <c r="E27" s="111">
        <f>'Lot7-Portugal'!O55</f>
        <v>0</v>
      </c>
      <c r="F27" s="115" t="s">
        <v>732</v>
      </c>
      <c r="G27" s="111">
        <f>'Lot7-Portugal'!S55</f>
        <v>0</v>
      </c>
      <c r="H27" s="120"/>
    </row>
    <row r="28" spans="1:9" ht="18.5" x14ac:dyDescent="0.35">
      <c r="A28" s="118" t="s">
        <v>560</v>
      </c>
      <c r="B28" s="115" t="s">
        <v>537</v>
      </c>
      <c r="C28" s="111">
        <f>'Lot8-Spain'!K55</f>
        <v>0</v>
      </c>
      <c r="D28" s="115" t="s">
        <v>722</v>
      </c>
      <c r="E28" s="111">
        <f>'Lot8-Spain'!O55</f>
        <v>0</v>
      </c>
      <c r="F28" s="115" t="s">
        <v>733</v>
      </c>
      <c r="G28" s="111">
        <f>'Lot8-Spain'!S55</f>
        <v>0</v>
      </c>
      <c r="H28" s="120"/>
    </row>
    <row r="29" spans="1:9" ht="18.5" x14ac:dyDescent="0.35">
      <c r="A29" s="118" t="s">
        <v>561</v>
      </c>
      <c r="B29" s="115" t="s">
        <v>538</v>
      </c>
      <c r="C29" s="111">
        <f>'Lot9-Turkey'!K55</f>
        <v>0</v>
      </c>
      <c r="D29" s="115" t="s">
        <v>723</v>
      </c>
      <c r="E29" s="111">
        <f>'Lot9-Turkey'!O55</f>
        <v>0</v>
      </c>
      <c r="F29" s="115" t="s">
        <v>734</v>
      </c>
      <c r="G29" s="111">
        <f>'Lot9-Turkey'!S55</f>
        <v>0</v>
      </c>
      <c r="H29" s="120"/>
    </row>
    <row r="30" spans="1:9" ht="18.5" x14ac:dyDescent="0.35">
      <c r="A30" s="118" t="s">
        <v>562</v>
      </c>
      <c r="B30" s="115" t="s">
        <v>539</v>
      </c>
      <c r="C30" s="111">
        <f>'Lot10-United Kingdom'!K55</f>
        <v>0</v>
      </c>
      <c r="D30" s="115" t="s">
        <v>724</v>
      </c>
      <c r="E30" s="111">
        <f>'Lot10-United Kingdom'!O55</f>
        <v>0</v>
      </c>
      <c r="F30" s="115" t="s">
        <v>735</v>
      </c>
      <c r="G30" s="111">
        <f>'Lot10-United Kingdom'!S55</f>
        <v>0</v>
      </c>
      <c r="H30" s="120"/>
    </row>
    <row r="31" spans="1:9" ht="19" thickBot="1" x14ac:dyDescent="0.4">
      <c r="A31" s="118" t="s">
        <v>563</v>
      </c>
      <c r="B31" s="116" t="s">
        <v>540</v>
      </c>
      <c r="C31" s="117">
        <f>'Lot11-United States'!K55</f>
        <v>0</v>
      </c>
      <c r="D31" s="116" t="s">
        <v>725</v>
      </c>
      <c r="E31" s="117">
        <f>'Lot11-United States'!O55</f>
        <v>0</v>
      </c>
      <c r="F31" s="116" t="s">
        <v>736</v>
      </c>
      <c r="G31" s="117">
        <f>'Lot11-United States'!S55</f>
        <v>0</v>
      </c>
      <c r="H31" s="121"/>
    </row>
  </sheetData>
  <mergeCells count="15">
    <mergeCell ref="F19:G19"/>
    <mergeCell ref="H19:H20"/>
    <mergeCell ref="A1:A2"/>
    <mergeCell ref="F15:G15"/>
    <mergeCell ref="H15:H16"/>
    <mergeCell ref="B1:C1"/>
    <mergeCell ref="D1:E1"/>
    <mergeCell ref="F1:G1"/>
    <mergeCell ref="H1:H2"/>
    <mergeCell ref="A19:A20"/>
    <mergeCell ref="B19:C19"/>
    <mergeCell ref="A15:A16"/>
    <mergeCell ref="B15:C15"/>
    <mergeCell ref="D15:E15"/>
    <mergeCell ref="D19:E19"/>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H3:H13 H17 H21:H31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P34"/>
  <sheetViews>
    <sheetView zoomScale="70" zoomScaleNormal="70" workbookViewId="0">
      <selection activeCell="H18" sqref="H18"/>
    </sheetView>
  </sheetViews>
  <sheetFormatPr defaultColWidth="8.7265625" defaultRowHeight="14.5" x14ac:dyDescent="0.35"/>
  <cols>
    <col min="1" max="1" width="4.54296875" style="3" customWidth="1"/>
    <col min="2" max="2" width="25.1796875" style="3" customWidth="1"/>
    <col min="3" max="3" width="8.7265625" style="3"/>
    <col min="4" max="5" width="20.7265625" style="3" customWidth="1"/>
    <col min="6" max="6" width="20.81640625" style="3" customWidth="1"/>
    <col min="7" max="7" width="21.1796875" style="3" customWidth="1"/>
    <col min="8" max="8" width="8.7265625" style="3"/>
    <col min="9" max="9" width="20.7265625" style="3" customWidth="1"/>
    <col min="10" max="10" width="8.7265625" style="3"/>
    <col min="11" max="11" width="20.7265625" style="3" customWidth="1"/>
    <col min="12" max="12" width="8.7265625" style="3"/>
    <col min="13" max="13" width="20.7265625" style="3" customWidth="1"/>
    <col min="14" max="14" width="8.7265625" style="3"/>
    <col min="15" max="15" width="20.7265625" style="3" customWidth="1"/>
    <col min="16" max="16384" width="8.7265625" style="3"/>
  </cols>
  <sheetData>
    <row r="1" spans="1:8" x14ac:dyDescent="0.35">
      <c r="B1" s="203" t="s">
        <v>839</v>
      </c>
    </row>
    <row r="3" spans="1:8" x14ac:dyDescent="0.35">
      <c r="B3" s="287" t="s">
        <v>840</v>
      </c>
      <c r="C3" s="289" t="s">
        <v>841</v>
      </c>
      <c r="D3" s="289" t="s">
        <v>842</v>
      </c>
      <c r="E3" s="289"/>
      <c r="F3" s="289"/>
      <c r="G3" s="289"/>
    </row>
    <row r="4" spans="1:8" ht="29" x14ac:dyDescent="0.35">
      <c r="B4" s="288"/>
      <c r="C4" s="290"/>
      <c r="D4" s="208" t="s">
        <v>134</v>
      </c>
      <c r="E4" s="208" t="s">
        <v>843</v>
      </c>
      <c r="F4" s="213" t="s">
        <v>868</v>
      </c>
      <c r="G4" s="213" t="s">
        <v>869</v>
      </c>
    </row>
    <row r="5" spans="1:8" ht="18.5" x14ac:dyDescent="0.35">
      <c r="A5" s="206" t="s">
        <v>844</v>
      </c>
      <c r="B5" s="4" t="s">
        <v>845</v>
      </c>
      <c r="C5" s="207" t="s">
        <v>846</v>
      </c>
      <c r="D5" s="207" t="s">
        <v>846</v>
      </c>
      <c r="E5" s="207" t="s">
        <v>847</v>
      </c>
      <c r="F5" s="207" t="s">
        <v>848</v>
      </c>
      <c r="G5" s="207" t="s">
        <v>849</v>
      </c>
      <c r="H5" s="212" t="s">
        <v>870</v>
      </c>
    </row>
    <row r="6" spans="1:8" ht="18.5" x14ac:dyDescent="0.35">
      <c r="A6" s="206" t="s">
        <v>844</v>
      </c>
      <c r="B6" s="4" t="s">
        <v>850</v>
      </c>
      <c r="C6" s="207" t="s">
        <v>851</v>
      </c>
      <c r="D6" s="207" t="s">
        <v>851</v>
      </c>
      <c r="E6" s="207" t="s">
        <v>852</v>
      </c>
      <c r="F6" s="207" t="s">
        <v>849</v>
      </c>
      <c r="G6" s="207" t="s">
        <v>853</v>
      </c>
      <c r="H6" s="212" t="s">
        <v>870</v>
      </c>
    </row>
    <row r="7" spans="1:8" x14ac:dyDescent="0.35">
      <c r="A7" s="209">
        <v>1</v>
      </c>
      <c r="B7" s="209" t="s">
        <v>553</v>
      </c>
      <c r="C7" s="210" t="s">
        <v>846</v>
      </c>
      <c r="D7" s="211"/>
      <c r="E7" s="211"/>
      <c r="F7" s="211"/>
      <c r="G7" s="211"/>
    </row>
    <row r="8" spans="1:8" x14ac:dyDescent="0.35">
      <c r="A8" s="209">
        <v>2</v>
      </c>
      <c r="B8" s="209" t="s">
        <v>554</v>
      </c>
      <c r="C8" s="210" t="s">
        <v>846</v>
      </c>
      <c r="D8" s="211"/>
      <c r="E8" s="211"/>
      <c r="F8" s="211"/>
      <c r="G8" s="211"/>
    </row>
    <row r="9" spans="1:8" x14ac:dyDescent="0.35">
      <c r="A9" s="209">
        <v>3</v>
      </c>
      <c r="B9" s="209" t="s">
        <v>555</v>
      </c>
      <c r="C9" s="210" t="s">
        <v>846</v>
      </c>
      <c r="D9" s="211"/>
      <c r="E9" s="211"/>
      <c r="F9" s="211"/>
      <c r="G9" s="211"/>
    </row>
    <row r="10" spans="1:8" x14ac:dyDescent="0.35">
      <c r="A10" s="209">
        <v>4</v>
      </c>
      <c r="B10" s="209" t="s">
        <v>556</v>
      </c>
      <c r="C10" s="210" t="s">
        <v>846</v>
      </c>
      <c r="D10" s="211"/>
      <c r="E10" s="211"/>
      <c r="F10" s="211"/>
      <c r="G10" s="211"/>
    </row>
    <row r="11" spans="1:8" x14ac:dyDescent="0.35">
      <c r="A11" s="209">
        <v>5</v>
      </c>
      <c r="B11" s="209" t="s">
        <v>557</v>
      </c>
      <c r="C11" s="210" t="s">
        <v>846</v>
      </c>
      <c r="D11" s="211"/>
      <c r="E11" s="211"/>
      <c r="F11" s="211"/>
      <c r="G11" s="211"/>
    </row>
    <row r="12" spans="1:8" x14ac:dyDescent="0.35">
      <c r="A12" s="209">
        <v>6</v>
      </c>
      <c r="B12" s="209" t="s">
        <v>558</v>
      </c>
      <c r="C12" s="210" t="s">
        <v>846</v>
      </c>
      <c r="D12" s="211"/>
      <c r="E12" s="211"/>
      <c r="F12" s="211"/>
      <c r="G12" s="211"/>
    </row>
    <row r="13" spans="1:8" x14ac:dyDescent="0.35">
      <c r="A13" s="209">
        <v>7</v>
      </c>
      <c r="B13" s="209" t="s">
        <v>559</v>
      </c>
      <c r="C13" s="210" t="s">
        <v>846</v>
      </c>
      <c r="D13" s="211"/>
      <c r="E13" s="211"/>
      <c r="F13" s="211"/>
      <c r="G13" s="211"/>
    </row>
    <row r="14" spans="1:8" x14ac:dyDescent="0.35">
      <c r="A14" s="209">
        <v>8</v>
      </c>
      <c r="B14" s="209" t="s">
        <v>560</v>
      </c>
      <c r="C14" s="210" t="s">
        <v>846</v>
      </c>
      <c r="D14" s="211"/>
      <c r="E14" s="211"/>
      <c r="F14" s="211"/>
      <c r="G14" s="211"/>
    </row>
    <row r="15" spans="1:8" x14ac:dyDescent="0.35">
      <c r="A15" s="209">
        <v>9</v>
      </c>
      <c r="B15" s="209" t="s">
        <v>561</v>
      </c>
      <c r="C15" s="210" t="s">
        <v>854</v>
      </c>
      <c r="D15" s="211"/>
      <c r="E15" s="211"/>
      <c r="F15" s="211"/>
      <c r="G15" s="211"/>
    </row>
    <row r="16" spans="1:8" x14ac:dyDescent="0.35">
      <c r="A16" s="209">
        <v>10</v>
      </c>
      <c r="B16" s="209" t="s">
        <v>562</v>
      </c>
      <c r="C16" s="210" t="s">
        <v>846</v>
      </c>
      <c r="D16" s="211"/>
      <c r="E16" s="211"/>
      <c r="F16" s="211"/>
      <c r="G16" s="211"/>
    </row>
    <row r="17" spans="1:16" x14ac:dyDescent="0.35">
      <c r="A17" s="209">
        <v>11</v>
      </c>
      <c r="B17" s="209" t="s">
        <v>563</v>
      </c>
      <c r="C17" s="210" t="s">
        <v>851</v>
      </c>
      <c r="D17" s="211"/>
      <c r="E17" s="211"/>
      <c r="F17" s="211"/>
      <c r="G17" s="211"/>
    </row>
    <row r="19" spans="1:16" x14ac:dyDescent="0.35">
      <c r="B19" s="203" t="s">
        <v>855</v>
      </c>
    </row>
    <row r="21" spans="1:16" x14ac:dyDescent="0.35">
      <c r="B21" s="287" t="s">
        <v>840</v>
      </c>
      <c r="C21" s="289" t="s">
        <v>841</v>
      </c>
      <c r="D21" s="291" t="s">
        <v>856</v>
      </c>
      <c r="E21" s="292"/>
      <c r="F21" s="291" t="s">
        <v>857</v>
      </c>
      <c r="G21" s="292"/>
      <c r="H21" s="291" t="s">
        <v>858</v>
      </c>
      <c r="I21" s="292"/>
      <c r="J21" s="291" t="s">
        <v>859</v>
      </c>
      <c r="K21" s="292"/>
      <c r="L21" s="291" t="s">
        <v>860</v>
      </c>
      <c r="M21" s="292"/>
      <c r="N21" s="291" t="s">
        <v>861</v>
      </c>
      <c r="O21" s="292"/>
    </row>
    <row r="22" spans="1:16" x14ac:dyDescent="0.35">
      <c r="B22" s="288"/>
      <c r="C22" s="290"/>
      <c r="D22" s="293"/>
      <c r="E22" s="294"/>
      <c r="F22" s="293"/>
      <c r="G22" s="294"/>
      <c r="H22" s="293"/>
      <c r="I22" s="294"/>
      <c r="J22" s="293"/>
      <c r="K22" s="294"/>
      <c r="L22" s="293"/>
      <c r="M22" s="294"/>
      <c r="N22" s="293"/>
      <c r="O22" s="294"/>
    </row>
    <row r="23" spans="1:16" ht="205.5" customHeight="1" x14ac:dyDescent="0.35">
      <c r="A23" s="206" t="s">
        <v>844</v>
      </c>
      <c r="B23" s="4" t="s">
        <v>845</v>
      </c>
      <c r="C23" s="207" t="s">
        <v>846</v>
      </c>
      <c r="D23" s="295" t="s">
        <v>867</v>
      </c>
      <c r="E23" s="296"/>
      <c r="F23" s="295" t="s">
        <v>866</v>
      </c>
      <c r="G23" s="297"/>
      <c r="H23" s="295" t="s">
        <v>865</v>
      </c>
      <c r="I23" s="297"/>
      <c r="J23" s="298" t="s">
        <v>864</v>
      </c>
      <c r="K23" s="299"/>
      <c r="L23" s="295" t="s">
        <v>862</v>
      </c>
      <c r="M23" s="296"/>
      <c r="N23" s="295" t="s">
        <v>863</v>
      </c>
      <c r="O23" s="296"/>
      <c r="P23" s="212" t="s">
        <v>870</v>
      </c>
    </row>
    <row r="24" spans="1:16" x14ac:dyDescent="0.35">
      <c r="A24" s="209">
        <v>1</v>
      </c>
      <c r="B24" s="209" t="s">
        <v>553</v>
      </c>
      <c r="C24" s="210" t="s">
        <v>846</v>
      </c>
      <c r="D24" s="300" t="s">
        <v>147</v>
      </c>
      <c r="E24" s="301"/>
      <c r="F24" s="300"/>
      <c r="G24" s="301"/>
      <c r="H24" s="300"/>
      <c r="I24" s="301"/>
      <c r="J24" s="300"/>
      <c r="K24" s="301"/>
      <c r="L24" s="300"/>
      <c r="M24" s="301"/>
      <c r="N24" s="300"/>
      <c r="O24" s="301"/>
    </row>
    <row r="25" spans="1:16" x14ac:dyDescent="0.35">
      <c r="A25" s="209">
        <v>2</v>
      </c>
      <c r="B25" s="209" t="s">
        <v>554</v>
      </c>
      <c r="C25" s="210" t="s">
        <v>846</v>
      </c>
      <c r="D25" s="300"/>
      <c r="E25" s="301"/>
      <c r="F25" s="300"/>
      <c r="G25" s="301"/>
      <c r="H25" s="300"/>
      <c r="I25" s="301"/>
      <c r="J25" s="300"/>
      <c r="K25" s="301"/>
      <c r="L25" s="300"/>
      <c r="M25" s="301"/>
      <c r="N25" s="300"/>
      <c r="O25" s="301"/>
    </row>
    <row r="26" spans="1:16" x14ac:dyDescent="0.35">
      <c r="A26" s="209">
        <v>3</v>
      </c>
      <c r="B26" s="209" t="s">
        <v>555</v>
      </c>
      <c r="C26" s="210" t="s">
        <v>846</v>
      </c>
      <c r="D26" s="300"/>
      <c r="E26" s="301"/>
      <c r="F26" s="300"/>
      <c r="G26" s="301"/>
      <c r="H26" s="300"/>
      <c r="I26" s="301"/>
      <c r="J26" s="300"/>
      <c r="K26" s="301"/>
      <c r="L26" s="300"/>
      <c r="M26" s="301"/>
      <c r="N26" s="300"/>
      <c r="O26" s="301"/>
    </row>
    <row r="27" spans="1:16" x14ac:dyDescent="0.35">
      <c r="A27" s="209">
        <v>4</v>
      </c>
      <c r="B27" s="209" t="s">
        <v>556</v>
      </c>
      <c r="C27" s="210" t="s">
        <v>846</v>
      </c>
      <c r="D27" s="300"/>
      <c r="E27" s="301"/>
      <c r="F27" s="300"/>
      <c r="G27" s="301"/>
      <c r="H27" s="300"/>
      <c r="I27" s="301"/>
      <c r="J27" s="300"/>
      <c r="K27" s="301"/>
      <c r="L27" s="300"/>
      <c r="M27" s="301"/>
      <c r="N27" s="300"/>
      <c r="O27" s="301"/>
    </row>
    <row r="28" spans="1:16" x14ac:dyDescent="0.35">
      <c r="A28" s="209">
        <v>5</v>
      </c>
      <c r="B28" s="209" t="s">
        <v>557</v>
      </c>
      <c r="C28" s="210" t="s">
        <v>846</v>
      </c>
      <c r="D28" s="300"/>
      <c r="E28" s="301"/>
      <c r="F28" s="300"/>
      <c r="G28" s="301"/>
      <c r="H28" s="300"/>
      <c r="I28" s="301"/>
      <c r="J28" s="300"/>
      <c r="K28" s="301"/>
      <c r="L28" s="300"/>
      <c r="M28" s="301"/>
      <c r="N28" s="300"/>
      <c r="O28" s="301"/>
    </row>
    <row r="29" spans="1:16" x14ac:dyDescent="0.35">
      <c r="A29" s="209">
        <v>6</v>
      </c>
      <c r="B29" s="209" t="s">
        <v>558</v>
      </c>
      <c r="C29" s="210" t="s">
        <v>846</v>
      </c>
      <c r="D29" s="300"/>
      <c r="E29" s="301"/>
      <c r="F29" s="300"/>
      <c r="G29" s="301"/>
      <c r="H29" s="300"/>
      <c r="I29" s="301"/>
      <c r="J29" s="300"/>
      <c r="K29" s="301"/>
      <c r="L29" s="300"/>
      <c r="M29" s="301"/>
      <c r="N29" s="300"/>
      <c r="O29" s="301"/>
    </row>
    <row r="30" spans="1:16" x14ac:dyDescent="0.35">
      <c r="A30" s="209">
        <v>7</v>
      </c>
      <c r="B30" s="209" t="s">
        <v>559</v>
      </c>
      <c r="C30" s="210" t="s">
        <v>846</v>
      </c>
      <c r="D30" s="300"/>
      <c r="E30" s="301"/>
      <c r="F30" s="300"/>
      <c r="G30" s="301"/>
      <c r="H30" s="300"/>
      <c r="I30" s="301"/>
      <c r="J30" s="300"/>
      <c r="K30" s="301"/>
      <c r="L30" s="300"/>
      <c r="M30" s="301"/>
      <c r="N30" s="300"/>
      <c r="O30" s="301"/>
    </row>
    <row r="31" spans="1:16" x14ac:dyDescent="0.35">
      <c r="A31" s="209">
        <v>8</v>
      </c>
      <c r="B31" s="209" t="s">
        <v>560</v>
      </c>
      <c r="C31" s="210" t="s">
        <v>846</v>
      </c>
      <c r="D31" s="300"/>
      <c r="E31" s="301"/>
      <c r="F31" s="300"/>
      <c r="G31" s="301"/>
      <c r="H31" s="300"/>
      <c r="I31" s="301"/>
      <c r="J31" s="300"/>
      <c r="K31" s="301"/>
      <c r="L31" s="300"/>
      <c r="M31" s="301"/>
      <c r="N31" s="300"/>
      <c r="O31" s="301"/>
    </row>
    <row r="32" spans="1:16" x14ac:dyDescent="0.35">
      <c r="A32" s="209">
        <v>9</v>
      </c>
      <c r="B32" s="209" t="s">
        <v>561</v>
      </c>
      <c r="C32" s="210" t="s">
        <v>854</v>
      </c>
      <c r="D32" s="300"/>
      <c r="E32" s="301"/>
      <c r="F32" s="300"/>
      <c r="G32" s="301"/>
      <c r="H32" s="300"/>
      <c r="I32" s="301"/>
      <c r="J32" s="300"/>
      <c r="K32" s="301"/>
      <c r="L32" s="300"/>
      <c r="M32" s="301"/>
      <c r="N32" s="300"/>
      <c r="O32" s="301"/>
    </row>
    <row r="33" spans="1:15" x14ac:dyDescent="0.35">
      <c r="A33" s="209">
        <v>10</v>
      </c>
      <c r="B33" s="209" t="s">
        <v>562</v>
      </c>
      <c r="C33" s="210" t="s">
        <v>846</v>
      </c>
      <c r="D33" s="300"/>
      <c r="E33" s="301"/>
      <c r="F33" s="300"/>
      <c r="G33" s="301"/>
      <c r="H33" s="300"/>
      <c r="I33" s="301"/>
      <c r="J33" s="300"/>
      <c r="K33" s="301"/>
      <c r="L33" s="300"/>
      <c r="M33" s="301"/>
      <c r="N33" s="300"/>
      <c r="O33" s="301"/>
    </row>
    <row r="34" spans="1:15" x14ac:dyDescent="0.35">
      <c r="A34" s="209">
        <v>11</v>
      </c>
      <c r="B34" s="209" t="s">
        <v>563</v>
      </c>
      <c r="C34" s="210" t="s">
        <v>851</v>
      </c>
      <c r="D34" s="300"/>
      <c r="E34" s="301"/>
      <c r="F34" s="300"/>
      <c r="G34" s="301"/>
      <c r="H34" s="300"/>
      <c r="I34" s="301"/>
      <c r="J34" s="300"/>
      <c r="K34" s="301"/>
      <c r="L34" s="300"/>
      <c r="M34" s="301"/>
      <c r="N34" s="300"/>
      <c r="O34" s="301"/>
    </row>
  </sheetData>
  <mergeCells count="83">
    <mergeCell ref="N34:O34"/>
    <mergeCell ref="D33:E33"/>
    <mergeCell ref="F33:G33"/>
    <mergeCell ref="H33:I33"/>
    <mergeCell ref="J33:K33"/>
    <mergeCell ref="L33:M33"/>
    <mergeCell ref="N33:O33"/>
    <mergeCell ref="D34:E34"/>
    <mergeCell ref="F34:G34"/>
    <mergeCell ref="H34:I34"/>
    <mergeCell ref="J34:K34"/>
    <mergeCell ref="L34:M34"/>
    <mergeCell ref="N32:O32"/>
    <mergeCell ref="D31:E31"/>
    <mergeCell ref="F31:G31"/>
    <mergeCell ref="H31:I31"/>
    <mergeCell ref="J31:K31"/>
    <mergeCell ref="L31:M31"/>
    <mergeCell ref="N31:O31"/>
    <mergeCell ref="D32:E32"/>
    <mergeCell ref="F32:G32"/>
    <mergeCell ref="H32:I32"/>
    <mergeCell ref="J32:K32"/>
    <mergeCell ref="L32:M32"/>
    <mergeCell ref="N30:O30"/>
    <mergeCell ref="D29:E29"/>
    <mergeCell ref="F29:G29"/>
    <mergeCell ref="H29:I29"/>
    <mergeCell ref="J29:K29"/>
    <mergeCell ref="L29:M29"/>
    <mergeCell ref="N29:O29"/>
    <mergeCell ref="D30:E30"/>
    <mergeCell ref="F30:G30"/>
    <mergeCell ref="H30:I30"/>
    <mergeCell ref="J30:K30"/>
    <mergeCell ref="L30:M30"/>
    <mergeCell ref="N28:O28"/>
    <mergeCell ref="D27:E27"/>
    <mergeCell ref="F27:G27"/>
    <mergeCell ref="H27:I27"/>
    <mergeCell ref="J27:K27"/>
    <mergeCell ref="L27:M27"/>
    <mergeCell ref="N27:O27"/>
    <mergeCell ref="D28:E28"/>
    <mergeCell ref="F28:G28"/>
    <mergeCell ref="H28:I28"/>
    <mergeCell ref="J28:K28"/>
    <mergeCell ref="L28:M28"/>
    <mergeCell ref="N26:O26"/>
    <mergeCell ref="D25:E25"/>
    <mergeCell ref="F25:G25"/>
    <mergeCell ref="H25:I25"/>
    <mergeCell ref="J25:K25"/>
    <mergeCell ref="L25:M25"/>
    <mergeCell ref="N25:O25"/>
    <mergeCell ref="D26:E26"/>
    <mergeCell ref="F26:G26"/>
    <mergeCell ref="H26:I26"/>
    <mergeCell ref="J26:K26"/>
    <mergeCell ref="L26:M26"/>
    <mergeCell ref="D24:E24"/>
    <mergeCell ref="F24:G24"/>
    <mergeCell ref="H24:I24"/>
    <mergeCell ref="J24:K24"/>
    <mergeCell ref="L24:M24"/>
    <mergeCell ref="N24:O24"/>
    <mergeCell ref="H21:I22"/>
    <mergeCell ref="J21:K22"/>
    <mergeCell ref="L21:M22"/>
    <mergeCell ref="N21:O22"/>
    <mergeCell ref="N23:O23"/>
    <mergeCell ref="D23:E23"/>
    <mergeCell ref="F23:G23"/>
    <mergeCell ref="H23:I23"/>
    <mergeCell ref="J23:K23"/>
    <mergeCell ref="L23:M23"/>
    <mergeCell ref="B3:B4"/>
    <mergeCell ref="C3:C4"/>
    <mergeCell ref="D3:G3"/>
    <mergeCell ref="B21:B22"/>
    <mergeCell ref="C21:C22"/>
    <mergeCell ref="D21:E22"/>
    <mergeCell ref="F21:G22"/>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543"/>
  <sheetViews>
    <sheetView zoomScale="60" zoomScaleNormal="6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39.453125" style="217" customWidth="1"/>
    <col min="7" max="7" width="10.453125" style="217" customWidth="1"/>
    <col min="8" max="8" width="21.0898437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2.179687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553</v>
      </c>
      <c r="B3" s="222"/>
      <c r="C3" s="222"/>
      <c r="D3" s="222"/>
      <c r="E3" s="222"/>
      <c r="F3" s="222"/>
      <c r="G3" s="223">
        <v>877</v>
      </c>
      <c r="H3" s="224" t="s">
        <v>20</v>
      </c>
      <c r="I3" s="222"/>
      <c r="J3" s="225"/>
      <c r="K3" s="226">
        <f>SUBTOTAL(9,K4:K51)</f>
        <v>0</v>
      </c>
      <c r="L3" s="224" t="s">
        <v>45</v>
      </c>
      <c r="M3" s="222"/>
      <c r="N3" s="225"/>
      <c r="O3" s="226">
        <f>SUBTOTAL(9,O4:O51)</f>
        <v>0</v>
      </c>
      <c r="P3" s="224" t="s">
        <v>64</v>
      </c>
      <c r="Q3" s="222"/>
      <c r="R3" s="225"/>
      <c r="S3" s="226">
        <f>SUBTOTAL(9,S4:S51)</f>
        <v>0</v>
      </c>
      <c r="T3" s="302"/>
      <c r="U3" s="227"/>
    </row>
    <row r="4" spans="1:21" s="228" customFormat="1" ht="15.65" customHeight="1" x14ac:dyDescent="0.35">
      <c r="A4" s="229" t="s">
        <v>39</v>
      </c>
      <c r="B4" s="230" t="s">
        <v>701</v>
      </c>
      <c r="C4" s="231"/>
      <c r="D4" s="232"/>
      <c r="E4" s="233"/>
      <c r="F4" s="234"/>
      <c r="G4" s="235"/>
      <c r="H4" s="229" t="s">
        <v>21</v>
      </c>
      <c r="I4" s="236">
        <f>SUBTOTAL(9,I5:I6)</f>
        <v>0</v>
      </c>
      <c r="J4" s="237"/>
      <c r="K4" s="226">
        <f>SUBTOTAL(9,K5:K6)</f>
        <v>0</v>
      </c>
      <c r="L4" s="229" t="s">
        <v>46</v>
      </c>
      <c r="M4" s="236">
        <f>SUBTOTAL(9,M5:M6)</f>
        <v>0</v>
      </c>
      <c r="N4" s="237"/>
      <c r="O4" s="226">
        <f>SUBTOTAL(9,O5:O6)</f>
        <v>0</v>
      </c>
      <c r="P4" s="229" t="s">
        <v>65</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132</v>
      </c>
      <c r="H5" s="238" t="s">
        <v>551</v>
      </c>
      <c r="I5" s="245">
        <v>0</v>
      </c>
      <c r="J5" s="246">
        <v>36</v>
      </c>
      <c r="K5" s="247">
        <f>I5*J5</f>
        <v>0</v>
      </c>
      <c r="L5" s="238" t="s">
        <v>586</v>
      </c>
      <c r="M5" s="245">
        <v>0</v>
      </c>
      <c r="N5" s="246">
        <v>12</v>
      </c>
      <c r="O5" s="247">
        <f>M5*N5</f>
        <v>0</v>
      </c>
      <c r="P5" s="238" t="s">
        <v>611</v>
      </c>
      <c r="Q5" s="245">
        <v>0</v>
      </c>
      <c r="R5" s="246">
        <v>12</v>
      </c>
      <c r="S5" s="247">
        <f>Q5*R5</f>
        <v>0</v>
      </c>
      <c r="T5" s="303"/>
      <c r="U5" s="248"/>
    </row>
    <row r="6" spans="1:21" ht="15.65" customHeight="1" x14ac:dyDescent="0.35">
      <c r="A6" s="238" t="s">
        <v>160</v>
      </c>
      <c r="B6" s="239"/>
      <c r="C6" s="240" t="s">
        <v>114</v>
      </c>
      <c r="D6" s="241" t="s">
        <v>115</v>
      </c>
      <c r="E6" s="242" t="s">
        <v>43</v>
      </c>
      <c r="F6" s="243" t="s">
        <v>920</v>
      </c>
      <c r="G6" s="244">
        <v>132</v>
      </c>
      <c r="H6" s="238" t="s">
        <v>552</v>
      </c>
      <c r="I6" s="245">
        <v>0</v>
      </c>
      <c r="J6" s="246">
        <v>36</v>
      </c>
      <c r="K6" s="247">
        <f>I6*J6</f>
        <v>0</v>
      </c>
      <c r="L6" s="238" t="s">
        <v>587</v>
      </c>
      <c r="M6" s="245">
        <v>0</v>
      </c>
      <c r="N6" s="246">
        <v>12</v>
      </c>
      <c r="O6" s="247">
        <f>M6*N6</f>
        <v>0</v>
      </c>
      <c r="P6" s="238" t="s">
        <v>612</v>
      </c>
      <c r="Q6" s="245">
        <v>0</v>
      </c>
      <c r="R6" s="246">
        <v>12</v>
      </c>
      <c r="S6" s="247">
        <f>Q6*R6</f>
        <v>0</v>
      </c>
      <c r="T6" s="303"/>
      <c r="U6" s="248"/>
    </row>
    <row r="7" spans="1:21" s="228" customFormat="1" ht="15.65" customHeight="1" x14ac:dyDescent="0.35">
      <c r="A7" s="229" t="s">
        <v>40</v>
      </c>
      <c r="B7" s="230" t="s">
        <v>702</v>
      </c>
      <c r="C7" s="231"/>
      <c r="D7" s="232"/>
      <c r="E7" s="233"/>
      <c r="F7" s="234"/>
      <c r="G7" s="235"/>
      <c r="H7" s="229" t="s">
        <v>22</v>
      </c>
      <c r="I7" s="236">
        <f>SUBTOTAL(9,I8:I28)</f>
        <v>0</v>
      </c>
      <c r="J7" s="237"/>
      <c r="K7" s="226">
        <f>SUBTOTAL(9,K8:K28)</f>
        <v>0</v>
      </c>
      <c r="L7" s="229" t="s">
        <v>47</v>
      </c>
      <c r="M7" s="236">
        <f>SUBTOTAL(9,M8:M28)</f>
        <v>0</v>
      </c>
      <c r="N7" s="237"/>
      <c r="O7" s="226">
        <f>SUBTOTAL(9,O8:O28)</f>
        <v>0</v>
      </c>
      <c r="P7" s="229" t="s">
        <v>66</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526</v>
      </c>
      <c r="H8" s="238" t="s">
        <v>564</v>
      </c>
      <c r="I8" s="245">
        <v>0</v>
      </c>
      <c r="J8" s="246">
        <v>36</v>
      </c>
      <c r="K8" s="247">
        <f>I8*J8</f>
        <v>0</v>
      </c>
      <c r="L8" s="238" t="s">
        <v>588</v>
      </c>
      <c r="M8" s="245">
        <v>0</v>
      </c>
      <c r="N8" s="246">
        <v>12</v>
      </c>
      <c r="O8" s="247">
        <f>M8*N8</f>
        <v>0</v>
      </c>
      <c r="P8" s="238" t="s">
        <v>613</v>
      </c>
      <c r="Q8" s="245">
        <v>0</v>
      </c>
      <c r="R8" s="246">
        <v>12</v>
      </c>
      <c r="S8" s="247">
        <f>Q8*R8</f>
        <v>0</v>
      </c>
      <c r="T8" s="303"/>
      <c r="U8" s="248"/>
    </row>
    <row r="9" spans="1:21" ht="15.65" customHeight="1" x14ac:dyDescent="0.35">
      <c r="A9" s="238" t="s">
        <v>160</v>
      </c>
      <c r="B9" s="239"/>
      <c r="C9" s="240" t="s">
        <v>114</v>
      </c>
      <c r="D9" s="241" t="s">
        <v>115</v>
      </c>
      <c r="E9" s="242" t="s">
        <v>43</v>
      </c>
      <c r="F9" s="243" t="s">
        <v>920</v>
      </c>
      <c r="G9" s="244">
        <v>526</v>
      </c>
      <c r="H9" s="238" t="s">
        <v>565</v>
      </c>
      <c r="I9" s="245">
        <v>0</v>
      </c>
      <c r="J9" s="246">
        <v>36</v>
      </c>
      <c r="K9" s="247">
        <f>I9*J9</f>
        <v>0</v>
      </c>
      <c r="L9" s="238" t="s">
        <v>589</v>
      </c>
      <c r="M9" s="245">
        <v>0</v>
      </c>
      <c r="N9" s="246">
        <v>12</v>
      </c>
      <c r="O9" s="247">
        <f>M9*N9</f>
        <v>0</v>
      </c>
      <c r="P9" s="238" t="s">
        <v>614</v>
      </c>
      <c r="Q9" s="245">
        <v>0</v>
      </c>
      <c r="R9" s="246">
        <v>12</v>
      </c>
      <c r="S9" s="247">
        <f>Q9*R9</f>
        <v>0</v>
      </c>
      <c r="T9" s="303"/>
      <c r="U9" s="248"/>
    </row>
    <row r="10" spans="1:21" ht="15.65" customHeight="1" x14ac:dyDescent="0.35">
      <c r="A10" s="249" t="s">
        <v>568</v>
      </c>
      <c r="B10" s="239"/>
      <c r="C10" s="240"/>
      <c r="D10" s="241"/>
      <c r="E10" s="242"/>
      <c r="F10" s="243"/>
      <c r="G10" s="244"/>
      <c r="H10" s="238" t="s">
        <v>566</v>
      </c>
      <c r="I10" s="245">
        <f>SUBTOTAL(9,I11:I15)</f>
        <v>0</v>
      </c>
      <c r="J10" s="246"/>
      <c r="K10" s="247">
        <f>SUBTOTAL(9,K11:K15)</f>
        <v>0</v>
      </c>
      <c r="L10" s="238" t="s">
        <v>590</v>
      </c>
      <c r="M10" s="245">
        <f>SUBTOTAL(9,M11:M15)</f>
        <v>0</v>
      </c>
      <c r="N10" s="246"/>
      <c r="O10" s="247">
        <f>SUBTOTAL(9,O11:O15)</f>
        <v>0</v>
      </c>
      <c r="P10" s="238" t="s">
        <v>615</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526</v>
      </c>
      <c r="H11" s="251" t="s">
        <v>579</v>
      </c>
      <c r="I11" s="245">
        <v>0</v>
      </c>
      <c r="J11" s="246">
        <v>36</v>
      </c>
      <c r="K11" s="247">
        <f>I11*J11</f>
        <v>0</v>
      </c>
      <c r="L11" s="251" t="s">
        <v>591</v>
      </c>
      <c r="M11" s="245">
        <v>0</v>
      </c>
      <c r="N11" s="246">
        <v>12</v>
      </c>
      <c r="O11" s="247">
        <f>M11*N11</f>
        <v>0</v>
      </c>
      <c r="P11" s="251" t="s">
        <v>616</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526</v>
      </c>
      <c r="H12" s="251" t="s">
        <v>580</v>
      </c>
      <c r="I12" s="245">
        <v>0</v>
      </c>
      <c r="J12" s="246">
        <v>36</v>
      </c>
      <c r="K12" s="247">
        <f>I12*J12</f>
        <v>0</v>
      </c>
      <c r="L12" s="251" t="s">
        <v>592</v>
      </c>
      <c r="M12" s="245">
        <v>0</v>
      </c>
      <c r="N12" s="246">
        <v>12</v>
      </c>
      <c r="O12" s="247">
        <f>M12*N12</f>
        <v>0</v>
      </c>
      <c r="P12" s="251" t="s">
        <v>617</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526</v>
      </c>
      <c r="H13" s="251" t="s">
        <v>581</v>
      </c>
      <c r="I13" s="245">
        <v>0</v>
      </c>
      <c r="J13" s="246">
        <v>36</v>
      </c>
      <c r="K13" s="247">
        <f>I13*J13</f>
        <v>0</v>
      </c>
      <c r="L13" s="251" t="s">
        <v>593</v>
      </c>
      <c r="M13" s="245">
        <v>0</v>
      </c>
      <c r="N13" s="246">
        <v>12</v>
      </c>
      <c r="O13" s="247">
        <f>M13*N13</f>
        <v>0</v>
      </c>
      <c r="P13" s="251" t="s">
        <v>618</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526</v>
      </c>
      <c r="H14" s="251" t="s">
        <v>1083</v>
      </c>
      <c r="I14" s="245">
        <v>0</v>
      </c>
      <c r="J14" s="246">
        <v>36</v>
      </c>
      <c r="K14" s="247">
        <f>I14*J14</f>
        <v>0</v>
      </c>
      <c r="L14" s="251" t="s">
        <v>1085</v>
      </c>
      <c r="M14" s="245">
        <v>0</v>
      </c>
      <c r="N14" s="246">
        <v>12</v>
      </c>
      <c r="O14" s="247">
        <f>M14*N14</f>
        <v>0</v>
      </c>
      <c r="P14" s="251" t="s">
        <v>1087</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526</v>
      </c>
      <c r="H15" s="251" t="s">
        <v>1084</v>
      </c>
      <c r="I15" s="245">
        <v>0</v>
      </c>
      <c r="J15" s="246">
        <v>36</v>
      </c>
      <c r="K15" s="247">
        <f>I15*J15</f>
        <v>0</v>
      </c>
      <c r="L15" s="251" t="s">
        <v>1086</v>
      </c>
      <c r="M15" s="245">
        <v>0</v>
      </c>
      <c r="N15" s="246">
        <v>12</v>
      </c>
      <c r="O15" s="247">
        <f>M15*N15</f>
        <v>0</v>
      </c>
      <c r="P15" s="251" t="s">
        <v>1088</v>
      </c>
      <c r="Q15" s="245">
        <v>0</v>
      </c>
      <c r="R15" s="246">
        <v>12</v>
      </c>
      <c r="S15" s="247">
        <f>Q15*R15</f>
        <v>0</v>
      </c>
      <c r="T15" s="303"/>
      <c r="U15" s="248"/>
    </row>
    <row r="16" spans="1:21" ht="15.65" customHeight="1" x14ac:dyDescent="0.35">
      <c r="A16" s="249" t="s">
        <v>569</v>
      </c>
      <c r="B16" s="239"/>
      <c r="C16" s="240"/>
      <c r="D16" s="241"/>
      <c r="E16" s="242"/>
      <c r="F16" s="243"/>
      <c r="G16" s="244"/>
      <c r="H16" s="238" t="s">
        <v>567</v>
      </c>
      <c r="I16" s="245">
        <f>SUBTOTAL(9,I17:I28)</f>
        <v>0</v>
      </c>
      <c r="J16" s="246"/>
      <c r="K16" s="247">
        <f>SUBTOTAL(9,K17:K28)</f>
        <v>0</v>
      </c>
      <c r="L16" s="238" t="s">
        <v>594</v>
      </c>
      <c r="M16" s="245">
        <f>SUBTOTAL(9,M17:M28)</f>
        <v>0</v>
      </c>
      <c r="N16" s="246"/>
      <c r="O16" s="247">
        <f>SUBTOTAL(9,O17:O28)</f>
        <v>0</v>
      </c>
      <c r="P16" s="238" t="s">
        <v>619</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582</v>
      </c>
      <c r="I17" s="245">
        <f>SUBTOTAL(9,I18:I22)</f>
        <v>0</v>
      </c>
      <c r="J17" s="246"/>
      <c r="K17" s="247">
        <f>SUBTOTAL(9,K18:K22)</f>
        <v>0</v>
      </c>
      <c r="L17" s="251" t="s">
        <v>595</v>
      </c>
      <c r="M17" s="245">
        <f>SUBTOTAL(9,M18:M22)</f>
        <v>0</v>
      </c>
      <c r="N17" s="246"/>
      <c r="O17" s="247">
        <f>SUBTOTAL(9,O18:O22)</f>
        <v>0</v>
      </c>
      <c r="P17" s="251" t="s">
        <v>620</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526</v>
      </c>
      <c r="H18" s="253" t="s">
        <v>2652</v>
      </c>
      <c r="I18" s="245">
        <v>0</v>
      </c>
      <c r="J18" s="246">
        <v>36</v>
      </c>
      <c r="K18" s="247">
        <f>I18*J18</f>
        <v>0</v>
      </c>
      <c r="L18" s="253" t="s">
        <v>2657</v>
      </c>
      <c r="M18" s="245">
        <v>0</v>
      </c>
      <c r="N18" s="246">
        <v>12</v>
      </c>
      <c r="O18" s="247">
        <f>M18*N18</f>
        <v>0</v>
      </c>
      <c r="P18" s="253" t="s">
        <v>2667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526</v>
      </c>
      <c r="H19" s="253" t="s">
        <v>2653</v>
      </c>
      <c r="I19" s="245">
        <v>0</v>
      </c>
      <c r="J19" s="246">
        <v>36</v>
      </c>
      <c r="K19" s="247">
        <f>I19*J19</f>
        <v>0</v>
      </c>
      <c r="L19" s="253" t="s">
        <v>2658</v>
      </c>
      <c r="M19" s="245">
        <v>0</v>
      </c>
      <c r="N19" s="246">
        <v>12</v>
      </c>
      <c r="O19" s="247">
        <f>M19*N19</f>
        <v>0</v>
      </c>
      <c r="P19" s="253" t="s">
        <v>2668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526</v>
      </c>
      <c r="H20" s="253" t="s">
        <v>2654</v>
      </c>
      <c r="I20" s="245">
        <v>0</v>
      </c>
      <c r="J20" s="246">
        <v>36</v>
      </c>
      <c r="K20" s="247">
        <f>I20*J20</f>
        <v>0</v>
      </c>
      <c r="L20" s="253" t="s">
        <v>2659</v>
      </c>
      <c r="M20" s="245">
        <v>0</v>
      </c>
      <c r="N20" s="246">
        <v>12</v>
      </c>
      <c r="O20" s="247">
        <f>M20*N20</f>
        <v>0</v>
      </c>
      <c r="P20" s="253" t="s">
        <v>2669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526</v>
      </c>
      <c r="H21" s="253" t="s">
        <v>2655</v>
      </c>
      <c r="I21" s="245">
        <v>0</v>
      </c>
      <c r="J21" s="246">
        <v>36</v>
      </c>
      <c r="K21" s="247">
        <f>I21*J21</f>
        <v>0</v>
      </c>
      <c r="L21" s="253" t="s">
        <v>2660</v>
      </c>
      <c r="M21" s="245">
        <v>0</v>
      </c>
      <c r="N21" s="246">
        <v>12</v>
      </c>
      <c r="O21" s="247">
        <f>M21*N21</f>
        <v>0</v>
      </c>
      <c r="P21" s="253" t="s">
        <v>2670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526</v>
      </c>
      <c r="H22" s="253" t="s">
        <v>2656</v>
      </c>
      <c r="I22" s="245">
        <v>0</v>
      </c>
      <c r="J22" s="246">
        <v>36</v>
      </c>
      <c r="K22" s="247">
        <f>I22*J22</f>
        <v>0</v>
      </c>
      <c r="L22" s="253" t="s">
        <v>2661</v>
      </c>
      <c r="M22" s="245">
        <v>0</v>
      </c>
      <c r="N22" s="246">
        <v>12</v>
      </c>
      <c r="O22" s="247">
        <f>M22*N22</f>
        <v>0</v>
      </c>
      <c r="P22" s="253" t="s">
        <v>2671</v>
      </c>
      <c r="Q22" s="245">
        <v>0</v>
      </c>
      <c r="R22" s="246">
        <v>12</v>
      </c>
      <c r="S22" s="247">
        <f>Q22*R22</f>
        <v>0</v>
      </c>
      <c r="T22" s="303"/>
      <c r="U22" s="248"/>
    </row>
    <row r="23" spans="1:21" ht="15.65" customHeight="1" x14ac:dyDescent="0.35">
      <c r="A23" s="250" t="s">
        <v>2645</v>
      </c>
      <c r="B23" s="239"/>
      <c r="C23" s="240"/>
      <c r="D23" s="241"/>
      <c r="E23" s="242"/>
      <c r="F23" s="243"/>
      <c r="G23" s="244"/>
      <c r="H23" s="251" t="s">
        <v>583</v>
      </c>
      <c r="I23" s="245">
        <f>SUBTOTAL(9,I24:I28)</f>
        <v>0</v>
      </c>
      <c r="J23" s="246"/>
      <c r="K23" s="247">
        <f>SUBTOTAL(9,K24:K28)</f>
        <v>0</v>
      </c>
      <c r="L23" s="251" t="s">
        <v>596</v>
      </c>
      <c r="M23" s="245">
        <f>SUBTOTAL(9,M24:M28)</f>
        <v>0</v>
      </c>
      <c r="N23" s="246"/>
      <c r="O23" s="247">
        <f>SUBTOTAL(9,O24:O28)</f>
        <v>0</v>
      </c>
      <c r="P23" s="251" t="s">
        <v>621</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526</v>
      </c>
      <c r="H24" s="253" t="s">
        <v>2647</v>
      </c>
      <c r="I24" s="245">
        <v>0</v>
      </c>
      <c r="J24" s="246">
        <v>36</v>
      </c>
      <c r="K24" s="247">
        <f>I24*J24</f>
        <v>0</v>
      </c>
      <c r="L24" s="253" t="s">
        <v>2662</v>
      </c>
      <c r="M24" s="245">
        <v>0</v>
      </c>
      <c r="N24" s="246">
        <v>12</v>
      </c>
      <c r="O24" s="247">
        <f>M24*N24</f>
        <v>0</v>
      </c>
      <c r="P24" s="253" t="s">
        <v>2672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526</v>
      </c>
      <c r="H25" s="253" t="s">
        <v>2648</v>
      </c>
      <c r="I25" s="245">
        <v>0</v>
      </c>
      <c r="J25" s="246">
        <v>36</v>
      </c>
      <c r="K25" s="247">
        <f>I25*J25</f>
        <v>0</v>
      </c>
      <c r="L25" s="253" t="s">
        <v>2663</v>
      </c>
      <c r="M25" s="245">
        <v>0</v>
      </c>
      <c r="N25" s="246">
        <v>12</v>
      </c>
      <c r="O25" s="247">
        <f>M25*N25</f>
        <v>0</v>
      </c>
      <c r="P25" s="253" t="s">
        <v>2673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526</v>
      </c>
      <c r="H26" s="253" t="s">
        <v>2649</v>
      </c>
      <c r="I26" s="245">
        <v>0</v>
      </c>
      <c r="J26" s="246">
        <v>36</v>
      </c>
      <c r="K26" s="247">
        <f>I26*J26</f>
        <v>0</v>
      </c>
      <c r="L26" s="253" t="s">
        <v>2664</v>
      </c>
      <c r="M26" s="245">
        <v>0</v>
      </c>
      <c r="N26" s="246">
        <v>12</v>
      </c>
      <c r="O26" s="247">
        <f>M26*N26</f>
        <v>0</v>
      </c>
      <c r="P26" s="253" t="s">
        <v>2674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526</v>
      </c>
      <c r="H27" s="253" t="s">
        <v>2650</v>
      </c>
      <c r="I27" s="245">
        <v>0</v>
      </c>
      <c r="J27" s="246">
        <v>36</v>
      </c>
      <c r="K27" s="247">
        <f>I27*J27</f>
        <v>0</v>
      </c>
      <c r="L27" s="253" t="s">
        <v>2665</v>
      </c>
      <c r="M27" s="245">
        <v>0</v>
      </c>
      <c r="N27" s="246">
        <v>12</v>
      </c>
      <c r="O27" s="247">
        <f>M27*N27</f>
        <v>0</v>
      </c>
      <c r="P27" s="253" t="s">
        <v>2675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526</v>
      </c>
      <c r="H28" s="253" t="s">
        <v>2651</v>
      </c>
      <c r="I28" s="245">
        <v>0</v>
      </c>
      <c r="J28" s="246">
        <v>36</v>
      </c>
      <c r="K28" s="247">
        <f>I28*J28</f>
        <v>0</v>
      </c>
      <c r="L28" s="253" t="s">
        <v>2666</v>
      </c>
      <c r="M28" s="245">
        <v>0</v>
      </c>
      <c r="N28" s="246">
        <v>12</v>
      </c>
      <c r="O28" s="247">
        <f>M28*N28</f>
        <v>0</v>
      </c>
      <c r="P28" s="253" t="s">
        <v>2676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23</v>
      </c>
      <c r="I29" s="236">
        <f>SUBTOTAL(9,I30:I45)</f>
        <v>0</v>
      </c>
      <c r="J29" s="254"/>
      <c r="K29" s="226">
        <f>SUBTOTAL(9,K30:K45)</f>
        <v>0</v>
      </c>
      <c r="L29" s="229" t="s">
        <v>48</v>
      </c>
      <c r="M29" s="236">
        <f>SUBTOTAL(9,M30:M45)</f>
        <v>0</v>
      </c>
      <c r="N29" s="254"/>
      <c r="O29" s="226">
        <f>SUBTOTAL(9,O30:O45)</f>
        <v>0</v>
      </c>
      <c r="P29" s="229" t="s">
        <v>67</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175</v>
      </c>
      <c r="H30" s="238" t="s">
        <v>570</v>
      </c>
      <c r="I30" s="245">
        <v>0</v>
      </c>
      <c r="J30" s="246">
        <v>36</v>
      </c>
      <c r="K30" s="247">
        <f>I30*J30</f>
        <v>0</v>
      </c>
      <c r="L30" s="238" t="s">
        <v>597</v>
      </c>
      <c r="M30" s="245">
        <v>0</v>
      </c>
      <c r="N30" s="246">
        <v>12</v>
      </c>
      <c r="O30" s="247">
        <f>M30*N30</f>
        <v>0</v>
      </c>
      <c r="P30" s="238" t="s">
        <v>622</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175</v>
      </c>
      <c r="H31" s="238" t="s">
        <v>571</v>
      </c>
      <c r="I31" s="245">
        <v>0</v>
      </c>
      <c r="J31" s="246">
        <v>36</v>
      </c>
      <c r="K31" s="247">
        <f>I31*J31</f>
        <v>0</v>
      </c>
      <c r="L31" s="238" t="s">
        <v>598</v>
      </c>
      <c r="M31" s="245">
        <v>0</v>
      </c>
      <c r="N31" s="246">
        <v>12</v>
      </c>
      <c r="O31" s="247">
        <f>M31*N31</f>
        <v>0</v>
      </c>
      <c r="P31" s="238" t="s">
        <v>623</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175</v>
      </c>
      <c r="H32" s="238" t="s">
        <v>572</v>
      </c>
      <c r="I32" s="245">
        <v>0</v>
      </c>
      <c r="J32" s="246">
        <v>36</v>
      </c>
      <c r="K32" s="247">
        <f>I32*J32</f>
        <v>0</v>
      </c>
      <c r="L32" s="238" t="s">
        <v>599</v>
      </c>
      <c r="M32" s="245">
        <v>0</v>
      </c>
      <c r="N32" s="246">
        <v>12</v>
      </c>
      <c r="O32" s="247">
        <f>M32*N32</f>
        <v>0</v>
      </c>
      <c r="P32" s="238" t="s">
        <v>624</v>
      </c>
      <c r="Q32" s="245">
        <v>0</v>
      </c>
      <c r="R32" s="246">
        <v>12</v>
      </c>
      <c r="S32" s="247">
        <f>Q32*R32</f>
        <v>0</v>
      </c>
      <c r="T32" s="303"/>
      <c r="U32" s="248"/>
    </row>
    <row r="33" spans="1:21" ht="15.65" customHeight="1" x14ac:dyDescent="0.35">
      <c r="A33" s="249" t="s">
        <v>569</v>
      </c>
      <c r="B33" s="239"/>
      <c r="C33" s="240"/>
      <c r="D33" s="241"/>
      <c r="E33" s="242"/>
      <c r="F33" s="243"/>
      <c r="G33" s="244"/>
      <c r="H33" s="238" t="s">
        <v>573</v>
      </c>
      <c r="I33" s="245">
        <f>SUBTOTAL(9,I34:I45)</f>
        <v>0</v>
      </c>
      <c r="J33" s="246"/>
      <c r="K33" s="247">
        <f>SUBTOTAL(9,K34:K45)</f>
        <v>0</v>
      </c>
      <c r="L33" s="238" t="s">
        <v>600</v>
      </c>
      <c r="M33" s="245">
        <f>SUBTOTAL(9,M34:M45)</f>
        <v>0</v>
      </c>
      <c r="N33" s="246"/>
      <c r="O33" s="247">
        <f>SUBTOTAL(9,O34:O45)</f>
        <v>0</v>
      </c>
      <c r="P33" s="238" t="s">
        <v>625</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584</v>
      </c>
      <c r="I34" s="245">
        <f>SUBTOTAL(9,I35:I39)</f>
        <v>0</v>
      </c>
      <c r="J34" s="246"/>
      <c r="K34" s="247">
        <f>SUBTOTAL(9,K35:K39)</f>
        <v>0</v>
      </c>
      <c r="L34" s="251" t="s">
        <v>601</v>
      </c>
      <c r="M34" s="245">
        <f>SUBTOTAL(9,M35:M39)</f>
        <v>0</v>
      </c>
      <c r="N34" s="246"/>
      <c r="O34" s="247">
        <f>SUBTOTAL(9,O35:O39)</f>
        <v>0</v>
      </c>
      <c r="P34" s="251" t="s">
        <v>626</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175</v>
      </c>
      <c r="H35" s="253" t="s">
        <v>2677</v>
      </c>
      <c r="I35" s="245">
        <v>0</v>
      </c>
      <c r="J35" s="246">
        <v>36</v>
      </c>
      <c r="K35" s="247">
        <f>I35*J35</f>
        <v>0</v>
      </c>
      <c r="L35" s="253" t="s">
        <v>2687</v>
      </c>
      <c r="M35" s="245">
        <v>0</v>
      </c>
      <c r="N35" s="246">
        <v>12</v>
      </c>
      <c r="O35" s="247">
        <f>M35*N35</f>
        <v>0</v>
      </c>
      <c r="P35" s="253" t="s">
        <v>2697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175</v>
      </c>
      <c r="H36" s="253" t="s">
        <v>2678</v>
      </c>
      <c r="I36" s="245">
        <v>0</v>
      </c>
      <c r="J36" s="246">
        <v>36</v>
      </c>
      <c r="K36" s="247">
        <f>I36*J36</f>
        <v>0</v>
      </c>
      <c r="L36" s="253" t="s">
        <v>2688</v>
      </c>
      <c r="M36" s="245">
        <v>0</v>
      </c>
      <c r="N36" s="246">
        <v>12</v>
      </c>
      <c r="O36" s="247">
        <f>M36*N36</f>
        <v>0</v>
      </c>
      <c r="P36" s="253" t="s">
        <v>2698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175</v>
      </c>
      <c r="H37" s="253" t="s">
        <v>2679</v>
      </c>
      <c r="I37" s="245">
        <v>0</v>
      </c>
      <c r="J37" s="246">
        <v>36</v>
      </c>
      <c r="K37" s="247">
        <f>I37*J37</f>
        <v>0</v>
      </c>
      <c r="L37" s="253" t="s">
        <v>2689</v>
      </c>
      <c r="M37" s="245">
        <v>0</v>
      </c>
      <c r="N37" s="246">
        <v>12</v>
      </c>
      <c r="O37" s="247">
        <f>M37*N37</f>
        <v>0</v>
      </c>
      <c r="P37" s="253" t="s">
        <v>2699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175</v>
      </c>
      <c r="H38" s="253" t="s">
        <v>2680</v>
      </c>
      <c r="I38" s="245">
        <v>0</v>
      </c>
      <c r="J38" s="246">
        <v>36</v>
      </c>
      <c r="K38" s="247">
        <f>I38*J38</f>
        <v>0</v>
      </c>
      <c r="L38" s="253" t="s">
        <v>2690</v>
      </c>
      <c r="M38" s="245">
        <v>0</v>
      </c>
      <c r="N38" s="246">
        <v>12</v>
      </c>
      <c r="O38" s="247">
        <f>M38*N38</f>
        <v>0</v>
      </c>
      <c r="P38" s="253" t="s">
        <v>2700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175</v>
      </c>
      <c r="H39" s="253" t="s">
        <v>2681</v>
      </c>
      <c r="I39" s="245">
        <v>0</v>
      </c>
      <c r="J39" s="246">
        <v>36</v>
      </c>
      <c r="K39" s="247">
        <f>I39*J39</f>
        <v>0</v>
      </c>
      <c r="L39" s="253" t="s">
        <v>2691</v>
      </c>
      <c r="M39" s="245">
        <v>0</v>
      </c>
      <c r="N39" s="246">
        <v>12</v>
      </c>
      <c r="O39" s="247">
        <f>M39*N39</f>
        <v>0</v>
      </c>
      <c r="P39" s="253" t="s">
        <v>2701</v>
      </c>
      <c r="Q39" s="245">
        <v>0</v>
      </c>
      <c r="R39" s="246">
        <v>12</v>
      </c>
      <c r="S39" s="247">
        <f>Q39*R39</f>
        <v>0</v>
      </c>
      <c r="T39" s="303"/>
      <c r="U39" s="248"/>
    </row>
    <row r="40" spans="1:21" ht="15.65" customHeight="1" x14ac:dyDescent="0.35">
      <c r="A40" s="250" t="s">
        <v>2645</v>
      </c>
      <c r="B40" s="239"/>
      <c r="C40" s="240"/>
      <c r="D40" s="241"/>
      <c r="E40" s="242"/>
      <c r="F40" s="243"/>
      <c r="G40" s="244"/>
      <c r="H40" s="251" t="s">
        <v>585</v>
      </c>
      <c r="I40" s="245">
        <f>SUBTOTAL(9,I41:I45)</f>
        <v>0</v>
      </c>
      <c r="J40" s="246"/>
      <c r="K40" s="247">
        <f>SUBTOTAL(9,K41:K45)</f>
        <v>0</v>
      </c>
      <c r="L40" s="251" t="s">
        <v>602</v>
      </c>
      <c r="M40" s="245">
        <f>SUBTOTAL(9,M41:M45)</f>
        <v>0</v>
      </c>
      <c r="N40" s="246"/>
      <c r="O40" s="247">
        <f>SUBTOTAL(9,O41:O45)</f>
        <v>0</v>
      </c>
      <c r="P40" s="251" t="s">
        <v>627</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175</v>
      </c>
      <c r="H41" s="253" t="s">
        <v>2682</v>
      </c>
      <c r="I41" s="245">
        <v>0</v>
      </c>
      <c r="J41" s="246">
        <v>36</v>
      </c>
      <c r="K41" s="247">
        <v>0</v>
      </c>
      <c r="L41" s="253" t="s">
        <v>2692</v>
      </c>
      <c r="M41" s="245">
        <v>0</v>
      </c>
      <c r="N41" s="246">
        <v>12</v>
      </c>
      <c r="O41" s="247">
        <v>0</v>
      </c>
      <c r="P41" s="253" t="s">
        <v>2702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175</v>
      </c>
      <c r="H42" s="253" t="s">
        <v>2683</v>
      </c>
      <c r="I42" s="245">
        <v>0</v>
      </c>
      <c r="J42" s="246">
        <v>36</v>
      </c>
      <c r="K42" s="247">
        <v>0</v>
      </c>
      <c r="L42" s="253" t="s">
        <v>2693</v>
      </c>
      <c r="M42" s="245">
        <v>0</v>
      </c>
      <c r="N42" s="246">
        <v>12</v>
      </c>
      <c r="O42" s="247">
        <v>0</v>
      </c>
      <c r="P42" s="253" t="s">
        <v>2703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175</v>
      </c>
      <c r="H43" s="253" t="s">
        <v>2684</v>
      </c>
      <c r="I43" s="245">
        <v>0</v>
      </c>
      <c r="J43" s="246">
        <v>36</v>
      </c>
      <c r="K43" s="247">
        <v>0</v>
      </c>
      <c r="L43" s="253" t="s">
        <v>2694</v>
      </c>
      <c r="M43" s="245">
        <v>0</v>
      </c>
      <c r="N43" s="246">
        <v>12</v>
      </c>
      <c r="O43" s="247">
        <v>0</v>
      </c>
      <c r="P43" s="253" t="s">
        <v>2704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175</v>
      </c>
      <c r="H44" s="253" t="s">
        <v>2685</v>
      </c>
      <c r="I44" s="245">
        <v>0</v>
      </c>
      <c r="J44" s="246">
        <v>36</v>
      </c>
      <c r="K44" s="247">
        <v>0</v>
      </c>
      <c r="L44" s="253" t="s">
        <v>2695</v>
      </c>
      <c r="M44" s="245">
        <v>0</v>
      </c>
      <c r="N44" s="246">
        <v>12</v>
      </c>
      <c r="O44" s="247">
        <v>0</v>
      </c>
      <c r="P44" s="253" t="s">
        <v>2705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175</v>
      </c>
      <c r="H45" s="253" t="s">
        <v>2686</v>
      </c>
      <c r="I45" s="245">
        <v>0</v>
      </c>
      <c r="J45" s="246">
        <v>36</v>
      </c>
      <c r="K45" s="247">
        <v>0</v>
      </c>
      <c r="L45" s="253" t="s">
        <v>2696</v>
      </c>
      <c r="M45" s="245">
        <v>0</v>
      </c>
      <c r="N45" s="246">
        <v>12</v>
      </c>
      <c r="O45" s="247">
        <v>0</v>
      </c>
      <c r="P45" s="253" t="s">
        <v>2706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24</v>
      </c>
      <c r="I46" s="236">
        <f>SUBTOTAL(9,I47)</f>
        <v>0</v>
      </c>
      <c r="J46" s="254"/>
      <c r="K46" s="226">
        <f>SUBTOTAL(9,K47)</f>
        <v>0</v>
      </c>
      <c r="L46" s="229" t="s">
        <v>49</v>
      </c>
      <c r="M46" s="236">
        <f>SUBTOTAL(9,M47)</f>
        <v>0</v>
      </c>
      <c r="N46" s="254"/>
      <c r="O46" s="226">
        <f>SUBTOTAL(9,O47)</f>
        <v>0</v>
      </c>
      <c r="P46" s="229" t="s">
        <v>68</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44</v>
      </c>
      <c r="H47" s="238" t="s">
        <v>574</v>
      </c>
      <c r="I47" s="245">
        <v>0</v>
      </c>
      <c r="J47" s="246">
        <v>36</v>
      </c>
      <c r="K47" s="247">
        <f>I47*J47</f>
        <v>0</v>
      </c>
      <c r="L47" s="238" t="s">
        <v>603</v>
      </c>
      <c r="M47" s="245">
        <v>0</v>
      </c>
      <c r="N47" s="246">
        <v>12</v>
      </c>
      <c r="O47" s="247">
        <f>M47*N47</f>
        <v>0</v>
      </c>
      <c r="P47" s="238" t="s">
        <v>628</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575</v>
      </c>
      <c r="I48" s="236">
        <f>SUBTOTAL(9,I49:I51)</f>
        <v>0</v>
      </c>
      <c r="J48" s="246"/>
      <c r="K48" s="226">
        <f>SUBTOTAL(9,K49:K51)</f>
        <v>0</v>
      </c>
      <c r="L48" s="258" t="s">
        <v>604</v>
      </c>
      <c r="M48" s="236">
        <f>SUBTOTAL(9,M49:M51)</f>
        <v>0</v>
      </c>
      <c r="N48" s="246"/>
      <c r="O48" s="226">
        <f>SUBTOTAL(9,O49:O51)</f>
        <v>0</v>
      </c>
      <c r="P48" s="258" t="s">
        <v>629</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576</v>
      </c>
      <c r="I49" s="245">
        <v>0</v>
      </c>
      <c r="J49" s="246">
        <v>36</v>
      </c>
      <c r="K49" s="247">
        <f>$G49*I49*J49</f>
        <v>0</v>
      </c>
      <c r="L49" s="238" t="s">
        <v>605</v>
      </c>
      <c r="M49" s="245">
        <v>0</v>
      </c>
      <c r="N49" s="246">
        <v>12</v>
      </c>
      <c r="O49" s="247">
        <f>$G49*M49*N49</f>
        <v>0</v>
      </c>
      <c r="P49" s="238" t="s">
        <v>630</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577</v>
      </c>
      <c r="I50" s="245">
        <v>0</v>
      </c>
      <c r="J50" s="246">
        <v>36</v>
      </c>
      <c r="K50" s="247">
        <f>$G50*I50*J50</f>
        <v>0</v>
      </c>
      <c r="L50" s="238" t="s">
        <v>606</v>
      </c>
      <c r="M50" s="245">
        <v>0</v>
      </c>
      <c r="N50" s="246">
        <v>12</v>
      </c>
      <c r="O50" s="247">
        <f>$G50*M50*N50</f>
        <v>0</v>
      </c>
      <c r="P50" s="238" t="s">
        <v>631</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578</v>
      </c>
      <c r="I51" s="269">
        <v>0</v>
      </c>
      <c r="J51" s="263">
        <v>36</v>
      </c>
      <c r="K51" s="270">
        <f>$G51*I51*J51</f>
        <v>0</v>
      </c>
      <c r="L51" s="268" t="s">
        <v>607</v>
      </c>
      <c r="M51" s="269">
        <v>0</v>
      </c>
      <c r="N51" s="263">
        <v>12</v>
      </c>
      <c r="O51" s="270">
        <f>$G51*M51*N51</f>
        <v>0</v>
      </c>
      <c r="P51" s="268" t="s">
        <v>632</v>
      </c>
      <c r="Q51" s="269">
        <v>0</v>
      </c>
      <c r="R51" s="263">
        <v>12</v>
      </c>
      <c r="S51" s="270">
        <f>$G51*Q51*R51</f>
        <v>0</v>
      </c>
      <c r="T51" s="304"/>
      <c r="U51" s="271"/>
    </row>
    <row r="52" spans="1:21" ht="50.15" customHeight="1" thickBot="1" x14ac:dyDescent="0.4"/>
    <row r="53" spans="1:21" ht="62.15" customHeight="1" x14ac:dyDescent="0.35">
      <c r="A53" s="313" t="s">
        <v>311</v>
      </c>
      <c r="B53" s="315" t="s">
        <v>265</v>
      </c>
      <c r="C53" s="315" t="s">
        <v>13</v>
      </c>
      <c r="D53" s="315" t="s">
        <v>14</v>
      </c>
      <c r="E53" s="315" t="s">
        <v>16</v>
      </c>
      <c r="F53" s="315" t="s">
        <v>17</v>
      </c>
      <c r="G53" s="305" t="s">
        <v>608</v>
      </c>
      <c r="H53" s="310" t="s">
        <v>261</v>
      </c>
      <c r="I53" s="311"/>
      <c r="J53" s="311"/>
      <c r="K53" s="312"/>
      <c r="L53" s="310" t="s">
        <v>302</v>
      </c>
      <c r="M53" s="311"/>
      <c r="N53" s="311"/>
      <c r="O53" s="311"/>
      <c r="P53" s="307" t="s">
        <v>303</v>
      </c>
      <c r="Q53" s="308"/>
      <c r="R53" s="308"/>
      <c r="S53" s="309"/>
      <c r="T53" s="313" t="s">
        <v>269</v>
      </c>
      <c r="U53" s="305" t="s">
        <v>19</v>
      </c>
    </row>
    <row r="54" spans="1:21" ht="31" x14ac:dyDescent="0.35">
      <c r="A54" s="314"/>
      <c r="B54" s="316"/>
      <c r="C54" s="316"/>
      <c r="D54" s="316"/>
      <c r="E54" s="316"/>
      <c r="F54" s="316"/>
      <c r="G54" s="306"/>
      <c r="H54" s="218" t="s">
        <v>11</v>
      </c>
      <c r="I54" s="219" t="s">
        <v>921</v>
      </c>
      <c r="J54" s="219" t="s">
        <v>44</v>
      </c>
      <c r="K54" s="220" t="s">
        <v>262</v>
      </c>
      <c r="L54" s="218" t="s">
        <v>11</v>
      </c>
      <c r="M54" s="219" t="s">
        <v>921</v>
      </c>
      <c r="N54" s="219" t="s">
        <v>44</v>
      </c>
      <c r="O54" s="220" t="s">
        <v>263</v>
      </c>
      <c r="P54" s="218" t="s">
        <v>11</v>
      </c>
      <c r="Q54" s="219" t="s">
        <v>921</v>
      </c>
      <c r="R54" s="219" t="s">
        <v>44</v>
      </c>
      <c r="S54" s="220" t="s">
        <v>264</v>
      </c>
      <c r="T54" s="314"/>
      <c r="U54" s="306"/>
    </row>
    <row r="55" spans="1:21" s="228" customFormat="1" ht="15.5" x14ac:dyDescent="0.35">
      <c r="A55" s="221" t="s">
        <v>553</v>
      </c>
      <c r="B55" s="222"/>
      <c r="C55" s="222"/>
      <c r="D55" s="222"/>
      <c r="E55" s="222"/>
      <c r="F55" s="222"/>
      <c r="G55" s="223">
        <v>1000</v>
      </c>
      <c r="H55" s="224" t="s">
        <v>83</v>
      </c>
      <c r="I55" s="222"/>
      <c r="J55" s="225"/>
      <c r="K55" s="226">
        <f>SUBTOTAL(9,K56:K103)</f>
        <v>0</v>
      </c>
      <c r="L55" s="224" t="s">
        <v>93</v>
      </c>
      <c r="M55" s="222"/>
      <c r="N55" s="225"/>
      <c r="O55" s="226">
        <f>SUBTOTAL(9,O56:O103)</f>
        <v>0</v>
      </c>
      <c r="P55" s="224" t="s">
        <v>88</v>
      </c>
      <c r="Q55" s="222"/>
      <c r="R55" s="225"/>
      <c r="S55" s="226">
        <f>SUBTOTAL(9,S56:S103)</f>
        <v>0</v>
      </c>
      <c r="T55" s="302"/>
      <c r="U55" s="227"/>
    </row>
    <row r="56" spans="1:21" ht="15.5" x14ac:dyDescent="0.35">
      <c r="A56" s="229" t="s">
        <v>39</v>
      </c>
      <c r="B56" s="230" t="s">
        <v>701</v>
      </c>
      <c r="C56" s="231"/>
      <c r="D56" s="232"/>
      <c r="E56" s="233"/>
      <c r="F56" s="234"/>
      <c r="G56" s="235"/>
      <c r="H56" s="229" t="s">
        <v>84</v>
      </c>
      <c r="I56" s="236">
        <f>SUBTOTAL(9,I57:I58)</f>
        <v>0</v>
      </c>
      <c r="J56" s="237"/>
      <c r="K56" s="226">
        <f>SUBTOTAL(9,K57:K58)</f>
        <v>0</v>
      </c>
      <c r="L56" s="229" t="s">
        <v>94</v>
      </c>
      <c r="M56" s="236">
        <f>SUBTOTAL(9,M57:M58)</f>
        <v>0</v>
      </c>
      <c r="N56" s="237"/>
      <c r="O56" s="226">
        <f>SUBTOTAL(9,O57:O58)</f>
        <v>0</v>
      </c>
      <c r="P56" s="229" t="s">
        <v>89</v>
      </c>
      <c r="Q56" s="236">
        <f>SUBTOTAL(9,Q57:Q58)</f>
        <v>0</v>
      </c>
      <c r="R56" s="237"/>
      <c r="S56" s="226">
        <f>SUBTOTAL(9,S57:S58)</f>
        <v>0</v>
      </c>
      <c r="T56" s="303"/>
      <c r="U56" s="227"/>
    </row>
    <row r="57" spans="1:21" ht="15.5" x14ac:dyDescent="0.35">
      <c r="A57" s="238" t="s">
        <v>550</v>
      </c>
      <c r="B57" s="239"/>
      <c r="C57" s="240" t="s">
        <v>114</v>
      </c>
      <c r="D57" s="241" t="s">
        <v>115</v>
      </c>
      <c r="E57" s="242" t="s">
        <v>43</v>
      </c>
      <c r="F57" s="243" t="s">
        <v>920</v>
      </c>
      <c r="G57" s="244">
        <v>150</v>
      </c>
      <c r="H57" s="238" t="s">
        <v>635</v>
      </c>
      <c r="I57" s="245">
        <v>0</v>
      </c>
      <c r="J57" s="246">
        <v>36</v>
      </c>
      <c r="K57" s="247">
        <f>I57*J57</f>
        <v>0</v>
      </c>
      <c r="L57" s="238" t="s">
        <v>657</v>
      </c>
      <c r="M57" s="245">
        <v>0</v>
      </c>
      <c r="N57" s="246">
        <v>12</v>
      </c>
      <c r="O57" s="247">
        <f>M57*N57</f>
        <v>0</v>
      </c>
      <c r="P57" s="238" t="s">
        <v>679</v>
      </c>
      <c r="Q57" s="245">
        <v>0</v>
      </c>
      <c r="R57" s="246">
        <v>12</v>
      </c>
      <c r="S57" s="247">
        <f>Q57*R57</f>
        <v>0</v>
      </c>
      <c r="T57" s="303"/>
      <c r="U57" s="248"/>
    </row>
    <row r="58" spans="1:21" ht="15.5" x14ac:dyDescent="0.35">
      <c r="A58" s="238" t="s">
        <v>160</v>
      </c>
      <c r="B58" s="239"/>
      <c r="C58" s="240" t="s">
        <v>114</v>
      </c>
      <c r="D58" s="241" t="s">
        <v>115</v>
      </c>
      <c r="E58" s="242" t="s">
        <v>43</v>
      </c>
      <c r="F58" s="243" t="s">
        <v>920</v>
      </c>
      <c r="G58" s="244">
        <v>150</v>
      </c>
      <c r="H58" s="238" t="s">
        <v>636</v>
      </c>
      <c r="I58" s="245">
        <v>0</v>
      </c>
      <c r="J58" s="246">
        <v>36</v>
      </c>
      <c r="K58" s="247">
        <f>I58*J58</f>
        <v>0</v>
      </c>
      <c r="L58" s="238" t="s">
        <v>658</v>
      </c>
      <c r="M58" s="245">
        <v>0</v>
      </c>
      <c r="N58" s="246">
        <v>12</v>
      </c>
      <c r="O58" s="247">
        <f>M58*N58</f>
        <v>0</v>
      </c>
      <c r="P58" s="238" t="s">
        <v>680</v>
      </c>
      <c r="Q58" s="245">
        <v>0</v>
      </c>
      <c r="R58" s="246">
        <v>12</v>
      </c>
      <c r="S58" s="247">
        <f>Q58*R58</f>
        <v>0</v>
      </c>
      <c r="T58" s="303"/>
      <c r="U58" s="248"/>
    </row>
    <row r="59" spans="1:21" ht="15.5" x14ac:dyDescent="0.35">
      <c r="A59" s="229" t="s">
        <v>40</v>
      </c>
      <c r="B59" s="230" t="s">
        <v>702</v>
      </c>
      <c r="C59" s="231"/>
      <c r="D59" s="232"/>
      <c r="E59" s="233"/>
      <c r="F59" s="234"/>
      <c r="G59" s="235"/>
      <c r="H59" s="229" t="s">
        <v>85</v>
      </c>
      <c r="I59" s="236">
        <f>SUBTOTAL(9,I60:I80)</f>
        <v>0</v>
      </c>
      <c r="J59" s="237"/>
      <c r="K59" s="226">
        <f>SUBTOTAL(9,K60:K80)</f>
        <v>0</v>
      </c>
      <c r="L59" s="229" t="s">
        <v>95</v>
      </c>
      <c r="M59" s="236">
        <f>SUBTOTAL(9,M60:M80)</f>
        <v>0</v>
      </c>
      <c r="N59" s="237"/>
      <c r="O59" s="226">
        <f>SUBTOTAL(9,O60:O80)</f>
        <v>0</v>
      </c>
      <c r="P59" s="229" t="s">
        <v>90</v>
      </c>
      <c r="Q59" s="236">
        <f>SUBTOTAL(9,Q60:Q80)</f>
        <v>0</v>
      </c>
      <c r="R59" s="237"/>
      <c r="S59" s="226">
        <f>SUBTOTAL(9,S60:S80)</f>
        <v>0</v>
      </c>
      <c r="T59" s="303"/>
      <c r="U59" s="227"/>
    </row>
    <row r="60" spans="1:21" ht="15.5" x14ac:dyDescent="0.35">
      <c r="A60" s="238" t="s">
        <v>550</v>
      </c>
      <c r="B60" s="239"/>
      <c r="C60" s="240" t="s">
        <v>114</v>
      </c>
      <c r="D60" s="241" t="s">
        <v>115</v>
      </c>
      <c r="E60" s="242" t="s">
        <v>43</v>
      </c>
      <c r="F60" s="243" t="s">
        <v>920</v>
      </c>
      <c r="G60" s="244">
        <v>600</v>
      </c>
      <c r="H60" s="238" t="s">
        <v>637</v>
      </c>
      <c r="I60" s="245">
        <v>0</v>
      </c>
      <c r="J60" s="246">
        <v>36</v>
      </c>
      <c r="K60" s="247">
        <f>I60*J60</f>
        <v>0</v>
      </c>
      <c r="L60" s="238" t="s">
        <v>659</v>
      </c>
      <c r="M60" s="245">
        <v>0</v>
      </c>
      <c r="N60" s="246">
        <v>12</v>
      </c>
      <c r="O60" s="247">
        <f>M60*N60</f>
        <v>0</v>
      </c>
      <c r="P60" s="238" t="s">
        <v>681</v>
      </c>
      <c r="Q60" s="245">
        <v>0</v>
      </c>
      <c r="R60" s="246">
        <v>12</v>
      </c>
      <c r="S60" s="247">
        <f>Q60*R60</f>
        <v>0</v>
      </c>
      <c r="T60" s="303"/>
      <c r="U60" s="248"/>
    </row>
    <row r="61" spans="1:21" ht="15.5" x14ac:dyDescent="0.35">
      <c r="A61" s="238" t="s">
        <v>160</v>
      </c>
      <c r="B61" s="239"/>
      <c r="C61" s="240" t="s">
        <v>114</v>
      </c>
      <c r="D61" s="241" t="s">
        <v>115</v>
      </c>
      <c r="E61" s="242" t="s">
        <v>43</v>
      </c>
      <c r="F61" s="243" t="s">
        <v>920</v>
      </c>
      <c r="G61" s="244">
        <v>600</v>
      </c>
      <c r="H61" s="238" t="s">
        <v>638</v>
      </c>
      <c r="I61" s="245">
        <v>0</v>
      </c>
      <c r="J61" s="246">
        <v>36</v>
      </c>
      <c r="K61" s="247">
        <f>I61*J61</f>
        <v>0</v>
      </c>
      <c r="L61" s="238" t="s">
        <v>660</v>
      </c>
      <c r="M61" s="245">
        <v>0</v>
      </c>
      <c r="N61" s="246">
        <v>12</v>
      </c>
      <c r="O61" s="247">
        <f>M61*N61</f>
        <v>0</v>
      </c>
      <c r="P61" s="238" t="s">
        <v>682</v>
      </c>
      <c r="Q61" s="245">
        <v>0</v>
      </c>
      <c r="R61" s="246">
        <v>12</v>
      </c>
      <c r="S61" s="247">
        <f>Q61*R61</f>
        <v>0</v>
      </c>
      <c r="T61" s="303"/>
      <c r="U61" s="248"/>
    </row>
    <row r="62" spans="1:21" ht="15.5" x14ac:dyDescent="0.35">
      <c r="A62" s="249" t="s">
        <v>568</v>
      </c>
      <c r="B62" s="239"/>
      <c r="C62" s="240"/>
      <c r="D62" s="241"/>
      <c r="E62" s="242"/>
      <c r="F62" s="243"/>
      <c r="G62" s="244"/>
      <c r="H62" s="238" t="s">
        <v>639</v>
      </c>
      <c r="I62" s="245">
        <f>SUBTOTAL(9,I63:I67)</f>
        <v>0</v>
      </c>
      <c r="J62" s="246"/>
      <c r="K62" s="247">
        <f>SUBTOTAL(9,K63:K67)</f>
        <v>0</v>
      </c>
      <c r="L62" s="238" t="s">
        <v>661</v>
      </c>
      <c r="M62" s="245">
        <f>SUBTOTAL(9,M63:M67)</f>
        <v>0</v>
      </c>
      <c r="N62" s="246"/>
      <c r="O62" s="247">
        <f>SUBTOTAL(9,O63:O67)</f>
        <v>0</v>
      </c>
      <c r="P62" s="238" t="s">
        <v>683</v>
      </c>
      <c r="Q62" s="245">
        <f>SUBTOTAL(9,Q63:Q67)</f>
        <v>0</v>
      </c>
      <c r="R62" s="246"/>
      <c r="S62" s="247">
        <f>SUBTOTAL(9,S63:S67)</f>
        <v>0</v>
      </c>
      <c r="T62" s="303"/>
      <c r="U62" s="248"/>
    </row>
    <row r="63" spans="1:21" ht="15.5" x14ac:dyDescent="0.35">
      <c r="A63" s="250" t="s">
        <v>1067</v>
      </c>
      <c r="B63" s="239"/>
      <c r="C63" s="240" t="s">
        <v>114</v>
      </c>
      <c r="D63" s="241" t="s">
        <v>115</v>
      </c>
      <c r="E63" s="242" t="s">
        <v>43</v>
      </c>
      <c r="F63" s="243" t="s">
        <v>1075</v>
      </c>
      <c r="G63" s="244">
        <v>600</v>
      </c>
      <c r="H63" s="251" t="s">
        <v>640</v>
      </c>
      <c r="I63" s="245">
        <v>0</v>
      </c>
      <c r="J63" s="246">
        <v>36</v>
      </c>
      <c r="K63" s="247">
        <f>I63*J63</f>
        <v>0</v>
      </c>
      <c r="L63" s="251" t="s">
        <v>662</v>
      </c>
      <c r="M63" s="245">
        <v>0</v>
      </c>
      <c r="N63" s="246">
        <v>12</v>
      </c>
      <c r="O63" s="247">
        <f>M63*N63</f>
        <v>0</v>
      </c>
      <c r="P63" s="251" t="s">
        <v>684</v>
      </c>
      <c r="Q63" s="245">
        <v>0</v>
      </c>
      <c r="R63" s="246">
        <v>12</v>
      </c>
      <c r="S63" s="247">
        <f>Q63*R63</f>
        <v>0</v>
      </c>
      <c r="T63" s="303"/>
      <c r="U63" s="248"/>
    </row>
    <row r="64" spans="1:21" ht="15.5" x14ac:dyDescent="0.35">
      <c r="A64" s="250" t="s">
        <v>1068</v>
      </c>
      <c r="B64" s="239"/>
      <c r="C64" s="240" t="s">
        <v>114</v>
      </c>
      <c r="D64" s="241" t="s">
        <v>115</v>
      </c>
      <c r="E64" s="242" t="s">
        <v>43</v>
      </c>
      <c r="F64" s="243" t="s">
        <v>1076</v>
      </c>
      <c r="G64" s="244">
        <v>600</v>
      </c>
      <c r="H64" s="251" t="s">
        <v>641</v>
      </c>
      <c r="I64" s="245">
        <v>0</v>
      </c>
      <c r="J64" s="246">
        <v>36</v>
      </c>
      <c r="K64" s="247">
        <f>I64*J64</f>
        <v>0</v>
      </c>
      <c r="L64" s="251" t="s">
        <v>663</v>
      </c>
      <c r="M64" s="245">
        <v>0</v>
      </c>
      <c r="N64" s="246">
        <v>12</v>
      </c>
      <c r="O64" s="247">
        <f>M64*N64</f>
        <v>0</v>
      </c>
      <c r="P64" s="251" t="s">
        <v>685</v>
      </c>
      <c r="Q64" s="245">
        <v>0</v>
      </c>
      <c r="R64" s="246">
        <v>12</v>
      </c>
      <c r="S64" s="247">
        <f>Q64*R64</f>
        <v>0</v>
      </c>
      <c r="T64" s="303"/>
      <c r="U64" s="248"/>
    </row>
    <row r="65" spans="1:21" ht="15.5" x14ac:dyDescent="0.35">
      <c r="A65" s="250" t="s">
        <v>1069</v>
      </c>
      <c r="B65" s="239"/>
      <c r="C65" s="240" t="s">
        <v>114</v>
      </c>
      <c r="D65" s="241" t="s">
        <v>115</v>
      </c>
      <c r="E65" s="242" t="s">
        <v>43</v>
      </c>
      <c r="F65" s="243" t="s">
        <v>1077</v>
      </c>
      <c r="G65" s="244">
        <v>600</v>
      </c>
      <c r="H65" s="251" t="s">
        <v>642</v>
      </c>
      <c r="I65" s="245">
        <v>0</v>
      </c>
      <c r="J65" s="246">
        <v>36</v>
      </c>
      <c r="K65" s="247">
        <f>I65*J65</f>
        <v>0</v>
      </c>
      <c r="L65" s="251" t="s">
        <v>664</v>
      </c>
      <c r="M65" s="245">
        <v>0</v>
      </c>
      <c r="N65" s="246">
        <v>12</v>
      </c>
      <c r="O65" s="247">
        <f>M65*N65</f>
        <v>0</v>
      </c>
      <c r="P65" s="251" t="s">
        <v>686</v>
      </c>
      <c r="Q65" s="245">
        <v>0</v>
      </c>
      <c r="R65" s="246">
        <v>12</v>
      </c>
      <c r="S65" s="247">
        <f>Q65*R65</f>
        <v>0</v>
      </c>
      <c r="T65" s="303"/>
      <c r="U65" s="248"/>
    </row>
    <row r="66" spans="1:21" ht="15.5" x14ac:dyDescent="0.35">
      <c r="A66" s="250" t="s">
        <v>1070</v>
      </c>
      <c r="B66" s="239"/>
      <c r="C66" s="240" t="s">
        <v>114</v>
      </c>
      <c r="D66" s="241" t="s">
        <v>115</v>
      </c>
      <c r="E66" s="242" t="s">
        <v>43</v>
      </c>
      <c r="F66" s="243" t="s">
        <v>1078</v>
      </c>
      <c r="G66" s="244">
        <v>600</v>
      </c>
      <c r="H66" s="251" t="s">
        <v>1122</v>
      </c>
      <c r="I66" s="245">
        <v>0</v>
      </c>
      <c r="J66" s="246">
        <v>36</v>
      </c>
      <c r="K66" s="247">
        <f>I66*J66</f>
        <v>0</v>
      </c>
      <c r="L66" s="251" t="s">
        <v>1124</v>
      </c>
      <c r="M66" s="245">
        <v>0</v>
      </c>
      <c r="N66" s="246">
        <v>12</v>
      </c>
      <c r="O66" s="247">
        <f>M66*N66</f>
        <v>0</v>
      </c>
      <c r="P66" s="251" t="s">
        <v>1126</v>
      </c>
      <c r="Q66" s="245">
        <v>0</v>
      </c>
      <c r="R66" s="246">
        <v>12</v>
      </c>
      <c r="S66" s="247">
        <f>Q66*R66</f>
        <v>0</v>
      </c>
      <c r="T66" s="303"/>
      <c r="U66" s="248"/>
    </row>
    <row r="67" spans="1:21" ht="15.5" x14ac:dyDescent="0.35">
      <c r="A67" s="250" t="s">
        <v>633</v>
      </c>
      <c r="B67" s="239"/>
      <c r="C67" s="240" t="s">
        <v>114</v>
      </c>
      <c r="D67" s="241" t="s">
        <v>115</v>
      </c>
      <c r="E67" s="242" t="s">
        <v>43</v>
      </c>
      <c r="F67" s="243" t="s">
        <v>609</v>
      </c>
      <c r="G67" s="244">
        <v>600</v>
      </c>
      <c r="H67" s="251" t="s">
        <v>1123</v>
      </c>
      <c r="I67" s="245">
        <v>0</v>
      </c>
      <c r="J67" s="246">
        <v>36</v>
      </c>
      <c r="K67" s="247">
        <f>I67*J67</f>
        <v>0</v>
      </c>
      <c r="L67" s="251" t="s">
        <v>1125</v>
      </c>
      <c r="M67" s="245">
        <v>0</v>
      </c>
      <c r="N67" s="246">
        <v>12</v>
      </c>
      <c r="O67" s="247">
        <f>M67*N67</f>
        <v>0</v>
      </c>
      <c r="P67" s="251" t="s">
        <v>1127</v>
      </c>
      <c r="Q67" s="245">
        <v>0</v>
      </c>
      <c r="R67" s="246">
        <v>12</v>
      </c>
      <c r="S67" s="247">
        <f>Q67*R67</f>
        <v>0</v>
      </c>
      <c r="T67" s="303"/>
      <c r="U67" s="248"/>
    </row>
    <row r="68" spans="1:21" ht="15.5" x14ac:dyDescent="0.35">
      <c r="A68" s="249" t="s">
        <v>569</v>
      </c>
      <c r="B68" s="239"/>
      <c r="C68" s="240"/>
      <c r="D68" s="241"/>
      <c r="E68" s="242"/>
      <c r="F68" s="243"/>
      <c r="G68" s="244"/>
      <c r="H68" s="238" t="s">
        <v>643</v>
      </c>
      <c r="I68" s="245">
        <f>SUBTOTAL(9,I69:I80)</f>
        <v>0</v>
      </c>
      <c r="J68" s="246"/>
      <c r="K68" s="247">
        <f>SUBTOTAL(9,K69:K80)</f>
        <v>0</v>
      </c>
      <c r="L68" s="238" t="s">
        <v>665</v>
      </c>
      <c r="M68" s="245">
        <f>SUBTOTAL(9,M69:M80)</f>
        <v>0</v>
      </c>
      <c r="N68" s="246"/>
      <c r="O68" s="247">
        <f>SUBTOTAL(9,O69:O80)</f>
        <v>0</v>
      </c>
      <c r="P68" s="238" t="s">
        <v>687</v>
      </c>
      <c r="Q68" s="245">
        <f>SUBTOTAL(9,Q69:Q80)</f>
        <v>0</v>
      </c>
      <c r="R68" s="246"/>
      <c r="S68" s="247">
        <f>SUBTOTAL(9,S69:S80)</f>
        <v>0</v>
      </c>
      <c r="T68" s="303"/>
      <c r="U68" s="248"/>
    </row>
    <row r="69" spans="1:21" ht="15.5" x14ac:dyDescent="0.35">
      <c r="A69" s="250" t="s">
        <v>2646</v>
      </c>
      <c r="B69" s="239"/>
      <c r="C69" s="240"/>
      <c r="D69" s="241"/>
      <c r="E69" s="242"/>
      <c r="F69" s="243"/>
      <c r="G69" s="244"/>
      <c r="H69" s="251" t="s">
        <v>644</v>
      </c>
      <c r="I69" s="245">
        <f>SUBTOTAL(9,I70:I74)</f>
        <v>0</v>
      </c>
      <c r="J69" s="246"/>
      <c r="K69" s="247">
        <f>SUBTOTAL(9,K70:K74)</f>
        <v>0</v>
      </c>
      <c r="L69" s="251" t="s">
        <v>666</v>
      </c>
      <c r="M69" s="245">
        <f>SUBTOTAL(9,M70:M74)</f>
        <v>0</v>
      </c>
      <c r="N69" s="246"/>
      <c r="O69" s="247">
        <f>SUBTOTAL(9,O70:O74)</f>
        <v>0</v>
      </c>
      <c r="P69" s="251" t="s">
        <v>688</v>
      </c>
      <c r="Q69" s="245">
        <f>SUBTOTAL(9,Q70:Q74)</f>
        <v>0</v>
      </c>
      <c r="R69" s="246"/>
      <c r="S69" s="247">
        <f>SUBTOTAL(9,S70:S74)</f>
        <v>0</v>
      </c>
      <c r="T69" s="303"/>
      <c r="U69" s="248"/>
    </row>
    <row r="70" spans="1:21" ht="15.5" x14ac:dyDescent="0.35">
      <c r="A70" s="252" t="s">
        <v>1071</v>
      </c>
      <c r="B70" s="239"/>
      <c r="C70" s="240" t="s">
        <v>114</v>
      </c>
      <c r="D70" s="241" t="s">
        <v>115</v>
      </c>
      <c r="E70" s="242" t="s">
        <v>43</v>
      </c>
      <c r="F70" s="243" t="s">
        <v>1079</v>
      </c>
      <c r="G70" s="244">
        <v>600</v>
      </c>
      <c r="H70" s="253" t="s">
        <v>2707</v>
      </c>
      <c r="I70" s="245">
        <v>0</v>
      </c>
      <c r="J70" s="246">
        <v>36</v>
      </c>
      <c r="K70" s="247">
        <f>I70*J70</f>
        <v>0</v>
      </c>
      <c r="L70" s="253" t="s">
        <v>2717</v>
      </c>
      <c r="M70" s="245">
        <v>0</v>
      </c>
      <c r="N70" s="246">
        <v>12</v>
      </c>
      <c r="O70" s="247">
        <f>M70*N70</f>
        <v>0</v>
      </c>
      <c r="P70" s="253" t="s">
        <v>2727</v>
      </c>
      <c r="Q70" s="245">
        <v>0</v>
      </c>
      <c r="R70" s="246">
        <v>12</v>
      </c>
      <c r="S70" s="247">
        <f>Q70*R70</f>
        <v>0</v>
      </c>
      <c r="T70" s="303"/>
      <c r="U70" s="248"/>
    </row>
    <row r="71" spans="1:21" ht="15.5" x14ac:dyDescent="0.35">
      <c r="A71" s="252" t="s">
        <v>1072</v>
      </c>
      <c r="B71" s="239"/>
      <c r="C71" s="240" t="s">
        <v>114</v>
      </c>
      <c r="D71" s="241" t="s">
        <v>115</v>
      </c>
      <c r="E71" s="242" t="s">
        <v>43</v>
      </c>
      <c r="F71" s="243" t="s">
        <v>1080</v>
      </c>
      <c r="G71" s="244">
        <v>600</v>
      </c>
      <c r="H71" s="253" t="s">
        <v>2708</v>
      </c>
      <c r="I71" s="245">
        <v>0</v>
      </c>
      <c r="J71" s="246">
        <v>36</v>
      </c>
      <c r="K71" s="247">
        <f>I71*J71</f>
        <v>0</v>
      </c>
      <c r="L71" s="253" t="s">
        <v>2718</v>
      </c>
      <c r="M71" s="245">
        <v>0</v>
      </c>
      <c r="N71" s="246">
        <v>12</v>
      </c>
      <c r="O71" s="247">
        <f>M71*N71</f>
        <v>0</v>
      </c>
      <c r="P71" s="253" t="s">
        <v>2728</v>
      </c>
      <c r="Q71" s="245">
        <v>0</v>
      </c>
      <c r="R71" s="246">
        <v>12</v>
      </c>
      <c r="S71" s="247">
        <f>Q71*R71</f>
        <v>0</v>
      </c>
      <c r="T71" s="303"/>
      <c r="U71" s="248"/>
    </row>
    <row r="72" spans="1:21" ht="15.5" x14ac:dyDescent="0.35">
      <c r="A72" s="252" t="s">
        <v>1073</v>
      </c>
      <c r="B72" s="239"/>
      <c r="C72" s="240" t="s">
        <v>114</v>
      </c>
      <c r="D72" s="241" t="s">
        <v>115</v>
      </c>
      <c r="E72" s="242" t="s">
        <v>43</v>
      </c>
      <c r="F72" s="243" t="s">
        <v>1081</v>
      </c>
      <c r="G72" s="244">
        <v>600</v>
      </c>
      <c r="H72" s="253" t="s">
        <v>2709</v>
      </c>
      <c r="I72" s="245">
        <v>0</v>
      </c>
      <c r="J72" s="246">
        <v>36</v>
      </c>
      <c r="K72" s="247">
        <f>I72*J72</f>
        <v>0</v>
      </c>
      <c r="L72" s="253" t="s">
        <v>2719</v>
      </c>
      <c r="M72" s="245">
        <v>0</v>
      </c>
      <c r="N72" s="246">
        <v>12</v>
      </c>
      <c r="O72" s="247">
        <f>M72*N72</f>
        <v>0</v>
      </c>
      <c r="P72" s="253" t="s">
        <v>2729</v>
      </c>
      <c r="Q72" s="245">
        <v>0</v>
      </c>
      <c r="R72" s="246">
        <v>12</v>
      </c>
      <c r="S72" s="247">
        <f>Q72*R72</f>
        <v>0</v>
      </c>
      <c r="T72" s="303"/>
      <c r="U72" s="248"/>
    </row>
    <row r="73" spans="1:21" ht="15.5" x14ac:dyDescent="0.35">
      <c r="A73" s="252" t="s">
        <v>1074</v>
      </c>
      <c r="B73" s="239"/>
      <c r="C73" s="240" t="s">
        <v>114</v>
      </c>
      <c r="D73" s="241" t="s">
        <v>115</v>
      </c>
      <c r="E73" s="242" t="s">
        <v>43</v>
      </c>
      <c r="F73" s="243" t="s">
        <v>1082</v>
      </c>
      <c r="G73" s="244">
        <v>600</v>
      </c>
      <c r="H73" s="253" t="s">
        <v>2710</v>
      </c>
      <c r="I73" s="245">
        <v>0</v>
      </c>
      <c r="J73" s="246">
        <v>36</v>
      </c>
      <c r="K73" s="247">
        <f>I73*J73</f>
        <v>0</v>
      </c>
      <c r="L73" s="253" t="s">
        <v>2720</v>
      </c>
      <c r="M73" s="245">
        <v>0</v>
      </c>
      <c r="N73" s="246">
        <v>12</v>
      </c>
      <c r="O73" s="247">
        <f>M73*N73</f>
        <v>0</v>
      </c>
      <c r="P73" s="253" t="s">
        <v>2730</v>
      </c>
      <c r="Q73" s="245">
        <v>0</v>
      </c>
      <c r="R73" s="246">
        <v>12</v>
      </c>
      <c r="S73" s="247">
        <f>Q73*R73</f>
        <v>0</v>
      </c>
      <c r="T73" s="303"/>
      <c r="U73" s="248"/>
    </row>
    <row r="74" spans="1:21" ht="15.5" x14ac:dyDescent="0.35">
      <c r="A74" s="252" t="s">
        <v>634</v>
      </c>
      <c r="B74" s="239"/>
      <c r="C74" s="240" t="s">
        <v>114</v>
      </c>
      <c r="D74" s="241" t="s">
        <v>115</v>
      </c>
      <c r="E74" s="242" t="s">
        <v>43</v>
      </c>
      <c r="F74" s="243" t="s">
        <v>610</v>
      </c>
      <c r="G74" s="244">
        <v>600</v>
      </c>
      <c r="H74" s="253" t="s">
        <v>2711</v>
      </c>
      <c r="I74" s="245">
        <v>0</v>
      </c>
      <c r="J74" s="246">
        <v>36</v>
      </c>
      <c r="K74" s="247">
        <f>I74*J74</f>
        <v>0</v>
      </c>
      <c r="L74" s="253" t="s">
        <v>2721</v>
      </c>
      <c r="M74" s="245">
        <v>0</v>
      </c>
      <c r="N74" s="246">
        <v>12</v>
      </c>
      <c r="O74" s="247">
        <f>M74*N74</f>
        <v>0</v>
      </c>
      <c r="P74" s="253" t="s">
        <v>2731</v>
      </c>
      <c r="Q74" s="245">
        <v>0</v>
      </c>
      <c r="R74" s="246">
        <v>12</v>
      </c>
      <c r="S74" s="247">
        <f>Q74*R74</f>
        <v>0</v>
      </c>
      <c r="T74" s="303"/>
      <c r="U74" s="248"/>
    </row>
    <row r="75" spans="1:21" ht="15.5" x14ac:dyDescent="0.35">
      <c r="A75" s="250" t="s">
        <v>2645</v>
      </c>
      <c r="B75" s="239"/>
      <c r="C75" s="240"/>
      <c r="D75" s="241"/>
      <c r="E75" s="242"/>
      <c r="F75" s="243"/>
      <c r="G75" s="244"/>
      <c r="H75" s="251" t="s">
        <v>645</v>
      </c>
      <c r="I75" s="245">
        <f>SUBTOTAL(9,I76:I80)</f>
        <v>0</v>
      </c>
      <c r="J75" s="246"/>
      <c r="K75" s="247">
        <f>SUBTOTAL(9,K76:K80)</f>
        <v>0</v>
      </c>
      <c r="L75" s="251" t="s">
        <v>667</v>
      </c>
      <c r="M75" s="245">
        <f>SUBTOTAL(9,M76:M80)</f>
        <v>0</v>
      </c>
      <c r="N75" s="246"/>
      <c r="O75" s="247">
        <f>SUBTOTAL(9,O76:O80)</f>
        <v>0</v>
      </c>
      <c r="P75" s="251" t="s">
        <v>689</v>
      </c>
      <c r="Q75" s="245">
        <f>SUBTOTAL(9,Q76:Q80)</f>
        <v>0</v>
      </c>
      <c r="R75" s="246"/>
      <c r="S75" s="247">
        <f>SUBTOTAL(9,S76:S80)</f>
        <v>0</v>
      </c>
      <c r="T75" s="303"/>
      <c r="U75" s="248"/>
    </row>
    <row r="76" spans="1:21" ht="15.5" x14ac:dyDescent="0.35">
      <c r="A76" s="252" t="s">
        <v>1071</v>
      </c>
      <c r="B76" s="239"/>
      <c r="C76" s="240" t="s">
        <v>114</v>
      </c>
      <c r="D76" s="241" t="s">
        <v>115</v>
      </c>
      <c r="E76" s="242" t="s">
        <v>43</v>
      </c>
      <c r="F76" s="243" t="s">
        <v>1079</v>
      </c>
      <c r="G76" s="244">
        <v>600</v>
      </c>
      <c r="H76" s="253" t="s">
        <v>2712</v>
      </c>
      <c r="I76" s="245">
        <v>0</v>
      </c>
      <c r="J76" s="246">
        <v>36</v>
      </c>
      <c r="K76" s="247">
        <f>I76*J76</f>
        <v>0</v>
      </c>
      <c r="L76" s="253" t="s">
        <v>2722</v>
      </c>
      <c r="M76" s="245">
        <v>0</v>
      </c>
      <c r="N76" s="246">
        <v>12</v>
      </c>
      <c r="O76" s="247">
        <f>M76*N76</f>
        <v>0</v>
      </c>
      <c r="P76" s="253" t="s">
        <v>2732</v>
      </c>
      <c r="Q76" s="245">
        <v>0</v>
      </c>
      <c r="R76" s="246">
        <v>12</v>
      </c>
      <c r="S76" s="247">
        <f>Q76*R76</f>
        <v>0</v>
      </c>
      <c r="T76" s="303"/>
      <c r="U76" s="248"/>
    </row>
    <row r="77" spans="1:21" ht="15.5" x14ac:dyDescent="0.35">
      <c r="A77" s="252" t="s">
        <v>1072</v>
      </c>
      <c r="B77" s="239"/>
      <c r="C77" s="240" t="s">
        <v>114</v>
      </c>
      <c r="D77" s="241" t="s">
        <v>115</v>
      </c>
      <c r="E77" s="242" t="s">
        <v>43</v>
      </c>
      <c r="F77" s="243" t="s">
        <v>1080</v>
      </c>
      <c r="G77" s="244">
        <v>600</v>
      </c>
      <c r="H77" s="253" t="s">
        <v>2713</v>
      </c>
      <c r="I77" s="245">
        <v>0</v>
      </c>
      <c r="J77" s="246">
        <v>36</v>
      </c>
      <c r="K77" s="247">
        <f>I77*J77</f>
        <v>0</v>
      </c>
      <c r="L77" s="253" t="s">
        <v>2723</v>
      </c>
      <c r="M77" s="245">
        <v>0</v>
      </c>
      <c r="N77" s="246">
        <v>12</v>
      </c>
      <c r="O77" s="247">
        <f>M77*N77</f>
        <v>0</v>
      </c>
      <c r="P77" s="253" t="s">
        <v>2733</v>
      </c>
      <c r="Q77" s="245">
        <v>0</v>
      </c>
      <c r="R77" s="246">
        <v>12</v>
      </c>
      <c r="S77" s="247">
        <f>Q77*R77</f>
        <v>0</v>
      </c>
      <c r="T77" s="303"/>
      <c r="U77" s="248"/>
    </row>
    <row r="78" spans="1:21" ht="15.5" x14ac:dyDescent="0.35">
      <c r="A78" s="252" t="s">
        <v>1073</v>
      </c>
      <c r="B78" s="239"/>
      <c r="C78" s="240" t="s">
        <v>114</v>
      </c>
      <c r="D78" s="241" t="s">
        <v>115</v>
      </c>
      <c r="E78" s="242" t="s">
        <v>43</v>
      </c>
      <c r="F78" s="243" t="s">
        <v>1081</v>
      </c>
      <c r="G78" s="244">
        <v>600</v>
      </c>
      <c r="H78" s="253" t="s">
        <v>2714</v>
      </c>
      <c r="I78" s="245">
        <v>0</v>
      </c>
      <c r="J78" s="246">
        <v>36</v>
      </c>
      <c r="K78" s="247">
        <f>I78*J78</f>
        <v>0</v>
      </c>
      <c r="L78" s="253" t="s">
        <v>2724</v>
      </c>
      <c r="M78" s="245">
        <v>0</v>
      </c>
      <c r="N78" s="246">
        <v>12</v>
      </c>
      <c r="O78" s="247">
        <f>M78*N78</f>
        <v>0</v>
      </c>
      <c r="P78" s="253" t="s">
        <v>2734</v>
      </c>
      <c r="Q78" s="245">
        <v>0</v>
      </c>
      <c r="R78" s="246">
        <v>12</v>
      </c>
      <c r="S78" s="247">
        <f>Q78*R78</f>
        <v>0</v>
      </c>
      <c r="T78" s="303"/>
      <c r="U78" s="248"/>
    </row>
    <row r="79" spans="1:21" ht="15.5" x14ac:dyDescent="0.35">
      <c r="A79" s="252" t="s">
        <v>1074</v>
      </c>
      <c r="B79" s="239"/>
      <c r="C79" s="240" t="s">
        <v>114</v>
      </c>
      <c r="D79" s="241" t="s">
        <v>115</v>
      </c>
      <c r="E79" s="242" t="s">
        <v>43</v>
      </c>
      <c r="F79" s="243" t="s">
        <v>1082</v>
      </c>
      <c r="G79" s="244">
        <v>600</v>
      </c>
      <c r="H79" s="253" t="s">
        <v>2715</v>
      </c>
      <c r="I79" s="245">
        <v>0</v>
      </c>
      <c r="J79" s="246">
        <v>36</v>
      </c>
      <c r="K79" s="247">
        <f>I79*J79</f>
        <v>0</v>
      </c>
      <c r="L79" s="253" t="s">
        <v>2725</v>
      </c>
      <c r="M79" s="245">
        <v>0</v>
      </c>
      <c r="N79" s="246">
        <v>12</v>
      </c>
      <c r="O79" s="247">
        <f>M79*N79</f>
        <v>0</v>
      </c>
      <c r="P79" s="253" t="s">
        <v>2735</v>
      </c>
      <c r="Q79" s="245">
        <v>0</v>
      </c>
      <c r="R79" s="246">
        <v>12</v>
      </c>
      <c r="S79" s="247">
        <f>Q79*R79</f>
        <v>0</v>
      </c>
      <c r="T79" s="303"/>
      <c r="U79" s="248"/>
    </row>
    <row r="80" spans="1:21" ht="15.5" x14ac:dyDescent="0.35">
      <c r="A80" s="252" t="s">
        <v>634</v>
      </c>
      <c r="B80" s="239"/>
      <c r="C80" s="240" t="s">
        <v>114</v>
      </c>
      <c r="D80" s="241" t="s">
        <v>115</v>
      </c>
      <c r="E80" s="242" t="s">
        <v>43</v>
      </c>
      <c r="F80" s="243" t="s">
        <v>610</v>
      </c>
      <c r="G80" s="244">
        <v>600</v>
      </c>
      <c r="H80" s="253" t="s">
        <v>2716</v>
      </c>
      <c r="I80" s="245">
        <v>0</v>
      </c>
      <c r="J80" s="246">
        <v>36</v>
      </c>
      <c r="K80" s="247">
        <f>I80*J80</f>
        <v>0</v>
      </c>
      <c r="L80" s="253" t="s">
        <v>2726</v>
      </c>
      <c r="M80" s="245">
        <v>0</v>
      </c>
      <c r="N80" s="246">
        <v>12</v>
      </c>
      <c r="O80" s="247">
        <f>M80*N80</f>
        <v>0</v>
      </c>
      <c r="P80" s="253" t="s">
        <v>2736</v>
      </c>
      <c r="Q80" s="245">
        <v>0</v>
      </c>
      <c r="R80" s="246">
        <v>12</v>
      </c>
      <c r="S80" s="247">
        <f>Q80*R80</f>
        <v>0</v>
      </c>
      <c r="T80" s="303"/>
      <c r="U80" s="248"/>
    </row>
    <row r="81" spans="1:21" ht="15.5" x14ac:dyDescent="0.35">
      <c r="A81" s="229" t="s">
        <v>41</v>
      </c>
      <c r="B81" s="230" t="s">
        <v>703</v>
      </c>
      <c r="C81" s="231"/>
      <c r="D81" s="232"/>
      <c r="E81" s="233"/>
      <c r="F81" s="234"/>
      <c r="G81" s="235"/>
      <c r="H81" s="229" t="s">
        <v>86</v>
      </c>
      <c r="I81" s="236">
        <f>SUBTOTAL(9,I82:I97)</f>
        <v>0</v>
      </c>
      <c r="J81" s="254"/>
      <c r="K81" s="226">
        <f>SUBTOTAL(9,K82:K97)</f>
        <v>0</v>
      </c>
      <c r="L81" s="229" t="s">
        <v>96</v>
      </c>
      <c r="M81" s="236">
        <f>SUBTOTAL(9,M82:M97)</f>
        <v>0</v>
      </c>
      <c r="N81" s="254"/>
      <c r="O81" s="226">
        <f>SUBTOTAL(9,O82:O97)</f>
        <v>0</v>
      </c>
      <c r="P81" s="229" t="s">
        <v>91</v>
      </c>
      <c r="Q81" s="236">
        <f>SUBTOTAL(9,Q82:Q97)</f>
        <v>0</v>
      </c>
      <c r="R81" s="254"/>
      <c r="S81" s="226">
        <f>SUBTOTAL(9,S82:S97)</f>
        <v>0</v>
      </c>
      <c r="T81" s="303"/>
      <c r="U81" s="227"/>
    </row>
    <row r="82" spans="1:21" ht="15.5" x14ac:dyDescent="0.35">
      <c r="A82" s="238" t="s">
        <v>550</v>
      </c>
      <c r="B82" s="239"/>
      <c r="C82" s="240" t="s">
        <v>114</v>
      </c>
      <c r="D82" s="241" t="s">
        <v>115</v>
      </c>
      <c r="E82" s="242" t="s">
        <v>43</v>
      </c>
      <c r="F82" s="243" t="s">
        <v>920</v>
      </c>
      <c r="G82" s="244">
        <v>200</v>
      </c>
      <c r="H82" s="238" t="s">
        <v>646</v>
      </c>
      <c r="I82" s="245">
        <v>0</v>
      </c>
      <c r="J82" s="246">
        <v>36</v>
      </c>
      <c r="K82" s="247">
        <f>I82*J82</f>
        <v>0</v>
      </c>
      <c r="L82" s="238" t="s">
        <v>668</v>
      </c>
      <c r="M82" s="245">
        <v>0</v>
      </c>
      <c r="N82" s="246">
        <v>12</v>
      </c>
      <c r="O82" s="247">
        <f>M82*N82</f>
        <v>0</v>
      </c>
      <c r="P82" s="238" t="s">
        <v>690</v>
      </c>
      <c r="Q82" s="245">
        <v>0</v>
      </c>
      <c r="R82" s="246">
        <v>12</v>
      </c>
      <c r="S82" s="247">
        <f>Q82*R82</f>
        <v>0</v>
      </c>
      <c r="T82" s="303"/>
      <c r="U82" s="248"/>
    </row>
    <row r="83" spans="1:21" ht="15.5" x14ac:dyDescent="0.35">
      <c r="A83" s="238" t="s">
        <v>160</v>
      </c>
      <c r="B83" s="239"/>
      <c r="C83" s="240" t="s">
        <v>114</v>
      </c>
      <c r="D83" s="241" t="s">
        <v>115</v>
      </c>
      <c r="E83" s="242" t="s">
        <v>43</v>
      </c>
      <c r="F83" s="243" t="s">
        <v>920</v>
      </c>
      <c r="G83" s="244">
        <v>200</v>
      </c>
      <c r="H83" s="238" t="s">
        <v>647</v>
      </c>
      <c r="I83" s="245">
        <v>0</v>
      </c>
      <c r="J83" s="246">
        <v>36</v>
      </c>
      <c r="K83" s="247">
        <f>I83*J83</f>
        <v>0</v>
      </c>
      <c r="L83" s="238" t="s">
        <v>669</v>
      </c>
      <c r="M83" s="245">
        <v>0</v>
      </c>
      <c r="N83" s="246">
        <v>12</v>
      </c>
      <c r="O83" s="247">
        <f>M83*N83</f>
        <v>0</v>
      </c>
      <c r="P83" s="238" t="s">
        <v>691</v>
      </c>
      <c r="Q83" s="245">
        <v>0</v>
      </c>
      <c r="R83" s="246">
        <v>12</v>
      </c>
      <c r="S83" s="247">
        <f>Q83*R83</f>
        <v>0</v>
      </c>
      <c r="T83" s="303"/>
      <c r="U83" s="248"/>
    </row>
    <row r="84" spans="1:21" ht="15.5" x14ac:dyDescent="0.35">
      <c r="A84" s="249" t="s">
        <v>568</v>
      </c>
      <c r="B84" s="239"/>
      <c r="C84" s="240" t="s">
        <v>114</v>
      </c>
      <c r="D84" s="241" t="s">
        <v>115</v>
      </c>
      <c r="E84" s="242" t="s">
        <v>43</v>
      </c>
      <c r="F84" s="243" t="s">
        <v>920</v>
      </c>
      <c r="G84" s="244">
        <v>200</v>
      </c>
      <c r="H84" s="238" t="s">
        <v>648</v>
      </c>
      <c r="I84" s="245">
        <v>0</v>
      </c>
      <c r="J84" s="246">
        <v>36</v>
      </c>
      <c r="K84" s="247">
        <f>I84*J84</f>
        <v>0</v>
      </c>
      <c r="L84" s="238" t="s">
        <v>670</v>
      </c>
      <c r="M84" s="245">
        <v>0</v>
      </c>
      <c r="N84" s="246">
        <v>12</v>
      </c>
      <c r="O84" s="247">
        <f>M84*N84</f>
        <v>0</v>
      </c>
      <c r="P84" s="238" t="s">
        <v>692</v>
      </c>
      <c r="Q84" s="245">
        <v>0</v>
      </c>
      <c r="R84" s="246">
        <v>12</v>
      </c>
      <c r="S84" s="247">
        <f>Q84*R84</f>
        <v>0</v>
      </c>
      <c r="T84" s="303"/>
      <c r="U84" s="248"/>
    </row>
    <row r="85" spans="1:21" ht="15.5" x14ac:dyDescent="0.35">
      <c r="A85" s="249" t="s">
        <v>569</v>
      </c>
      <c r="B85" s="239"/>
      <c r="C85" s="240"/>
      <c r="D85" s="241"/>
      <c r="E85" s="242"/>
      <c r="F85" s="243"/>
      <c r="G85" s="244"/>
      <c r="H85" s="238" t="s">
        <v>649</v>
      </c>
      <c r="I85" s="245">
        <f>SUBTOTAL(9,I86:I97)</f>
        <v>0</v>
      </c>
      <c r="J85" s="246"/>
      <c r="K85" s="247">
        <f>SUBTOTAL(9,K86:K97)</f>
        <v>0</v>
      </c>
      <c r="L85" s="238" t="s">
        <v>671</v>
      </c>
      <c r="M85" s="245">
        <f>SUBTOTAL(9,M86:M97)</f>
        <v>0</v>
      </c>
      <c r="N85" s="246"/>
      <c r="O85" s="247">
        <f>SUBTOTAL(9,O86:O97)</f>
        <v>0</v>
      </c>
      <c r="P85" s="238" t="s">
        <v>693</v>
      </c>
      <c r="Q85" s="245">
        <f>SUBTOTAL(9,Q86:Q97)</f>
        <v>0</v>
      </c>
      <c r="R85" s="246"/>
      <c r="S85" s="247">
        <f>SUBTOTAL(9,S86:S97)</f>
        <v>0</v>
      </c>
      <c r="T85" s="303"/>
      <c r="U85" s="248"/>
    </row>
    <row r="86" spans="1:21" ht="15.5" x14ac:dyDescent="0.35">
      <c r="A86" s="250" t="s">
        <v>2646</v>
      </c>
      <c r="B86" s="239"/>
      <c r="C86" s="240"/>
      <c r="D86" s="241"/>
      <c r="E86" s="242"/>
      <c r="F86" s="243"/>
      <c r="G86" s="244"/>
      <c r="H86" s="251" t="s">
        <v>650</v>
      </c>
      <c r="I86" s="245">
        <f>SUBTOTAL(9,I87:I91)</f>
        <v>0</v>
      </c>
      <c r="J86" s="246"/>
      <c r="K86" s="247">
        <f>SUBTOTAL(9,K87:K91)</f>
        <v>0</v>
      </c>
      <c r="L86" s="251" t="s">
        <v>672</v>
      </c>
      <c r="M86" s="245">
        <f>SUBTOTAL(9,M87:M91)</f>
        <v>0</v>
      </c>
      <c r="N86" s="246"/>
      <c r="O86" s="247">
        <f>SUBTOTAL(9,O87:O91)</f>
        <v>0</v>
      </c>
      <c r="P86" s="251" t="s">
        <v>694</v>
      </c>
      <c r="Q86" s="245">
        <f>SUBTOTAL(9,Q87:Q91)</f>
        <v>0</v>
      </c>
      <c r="R86" s="246"/>
      <c r="S86" s="247">
        <f>SUBTOTAL(9,S87:S91)</f>
        <v>0</v>
      </c>
      <c r="T86" s="303"/>
      <c r="U86" s="248"/>
    </row>
    <row r="87" spans="1:21" ht="15.5" x14ac:dyDescent="0.35">
      <c r="A87" s="252" t="s">
        <v>1067</v>
      </c>
      <c r="B87" s="239"/>
      <c r="C87" s="240" t="s">
        <v>114</v>
      </c>
      <c r="D87" s="241" t="s">
        <v>115</v>
      </c>
      <c r="E87" s="242" t="s">
        <v>43</v>
      </c>
      <c r="F87" s="243" t="s">
        <v>1075</v>
      </c>
      <c r="G87" s="244">
        <v>200</v>
      </c>
      <c r="H87" s="253" t="s">
        <v>2737</v>
      </c>
      <c r="I87" s="245">
        <v>0</v>
      </c>
      <c r="J87" s="246">
        <v>36</v>
      </c>
      <c r="K87" s="247">
        <f>I87*J87</f>
        <v>0</v>
      </c>
      <c r="L87" s="253" t="s">
        <v>2747</v>
      </c>
      <c r="M87" s="245">
        <v>0</v>
      </c>
      <c r="N87" s="246">
        <v>12</v>
      </c>
      <c r="O87" s="247">
        <f>M87*N87</f>
        <v>0</v>
      </c>
      <c r="P87" s="253" t="s">
        <v>2757</v>
      </c>
      <c r="Q87" s="245">
        <v>0</v>
      </c>
      <c r="R87" s="246">
        <v>12</v>
      </c>
      <c r="S87" s="247">
        <f>Q87*R87</f>
        <v>0</v>
      </c>
      <c r="T87" s="303"/>
      <c r="U87" s="248"/>
    </row>
    <row r="88" spans="1:21" ht="15.5" x14ac:dyDescent="0.35">
      <c r="A88" s="252" t="s">
        <v>1068</v>
      </c>
      <c r="B88" s="239"/>
      <c r="C88" s="240" t="s">
        <v>114</v>
      </c>
      <c r="D88" s="241" t="s">
        <v>115</v>
      </c>
      <c r="E88" s="242" t="s">
        <v>43</v>
      </c>
      <c r="F88" s="243" t="s">
        <v>1076</v>
      </c>
      <c r="G88" s="244">
        <v>200</v>
      </c>
      <c r="H88" s="253" t="s">
        <v>2738</v>
      </c>
      <c r="I88" s="245">
        <v>0</v>
      </c>
      <c r="J88" s="246">
        <v>36</v>
      </c>
      <c r="K88" s="247">
        <f>I88*J88</f>
        <v>0</v>
      </c>
      <c r="L88" s="253" t="s">
        <v>2748</v>
      </c>
      <c r="M88" s="245">
        <v>0</v>
      </c>
      <c r="N88" s="246">
        <v>12</v>
      </c>
      <c r="O88" s="247">
        <f>M88*N88</f>
        <v>0</v>
      </c>
      <c r="P88" s="253" t="s">
        <v>2758</v>
      </c>
      <c r="Q88" s="245">
        <v>0</v>
      </c>
      <c r="R88" s="246">
        <v>12</v>
      </c>
      <c r="S88" s="247">
        <f>Q88*R88</f>
        <v>0</v>
      </c>
      <c r="T88" s="303"/>
      <c r="U88" s="248"/>
    </row>
    <row r="89" spans="1:21" ht="15.5" x14ac:dyDescent="0.35">
      <c r="A89" s="252" t="s">
        <v>1069</v>
      </c>
      <c r="B89" s="239"/>
      <c r="C89" s="240" t="s">
        <v>114</v>
      </c>
      <c r="D89" s="241" t="s">
        <v>115</v>
      </c>
      <c r="E89" s="242" t="s">
        <v>43</v>
      </c>
      <c r="F89" s="243" t="s">
        <v>1077</v>
      </c>
      <c r="G89" s="244">
        <v>200</v>
      </c>
      <c r="H89" s="253" t="s">
        <v>2739</v>
      </c>
      <c r="I89" s="245">
        <v>0</v>
      </c>
      <c r="J89" s="246">
        <v>36</v>
      </c>
      <c r="K89" s="247">
        <f>I89*J89</f>
        <v>0</v>
      </c>
      <c r="L89" s="253" t="s">
        <v>2749</v>
      </c>
      <c r="M89" s="245">
        <v>0</v>
      </c>
      <c r="N89" s="246">
        <v>12</v>
      </c>
      <c r="O89" s="247">
        <f>M89*N89</f>
        <v>0</v>
      </c>
      <c r="P89" s="253" t="s">
        <v>2759</v>
      </c>
      <c r="Q89" s="245">
        <v>0</v>
      </c>
      <c r="R89" s="246">
        <v>12</v>
      </c>
      <c r="S89" s="247">
        <f>Q89*R89</f>
        <v>0</v>
      </c>
      <c r="T89" s="303"/>
      <c r="U89" s="248"/>
    </row>
    <row r="90" spans="1:21" ht="15.5" x14ac:dyDescent="0.35">
      <c r="A90" s="252" t="s">
        <v>1070</v>
      </c>
      <c r="B90" s="239"/>
      <c r="C90" s="240" t="s">
        <v>114</v>
      </c>
      <c r="D90" s="241" t="s">
        <v>115</v>
      </c>
      <c r="E90" s="242" t="s">
        <v>43</v>
      </c>
      <c r="F90" s="243" t="s">
        <v>1078</v>
      </c>
      <c r="G90" s="244">
        <v>200</v>
      </c>
      <c r="H90" s="253" t="s">
        <v>2740</v>
      </c>
      <c r="I90" s="245">
        <v>0</v>
      </c>
      <c r="J90" s="246">
        <v>36</v>
      </c>
      <c r="K90" s="247">
        <f>I90*J90</f>
        <v>0</v>
      </c>
      <c r="L90" s="253" t="s">
        <v>2750</v>
      </c>
      <c r="M90" s="245">
        <v>0</v>
      </c>
      <c r="N90" s="246">
        <v>12</v>
      </c>
      <c r="O90" s="247">
        <f>M90*N90</f>
        <v>0</v>
      </c>
      <c r="P90" s="253" t="s">
        <v>2760</v>
      </c>
      <c r="Q90" s="245">
        <v>0</v>
      </c>
      <c r="R90" s="246">
        <v>12</v>
      </c>
      <c r="S90" s="247">
        <f>Q90*R90</f>
        <v>0</v>
      </c>
      <c r="T90" s="303"/>
      <c r="U90" s="248"/>
    </row>
    <row r="91" spans="1:21" ht="15.5" x14ac:dyDescent="0.35">
      <c r="A91" s="252" t="s">
        <v>633</v>
      </c>
      <c r="B91" s="239"/>
      <c r="C91" s="240" t="s">
        <v>114</v>
      </c>
      <c r="D91" s="241" t="s">
        <v>115</v>
      </c>
      <c r="E91" s="242" t="s">
        <v>43</v>
      </c>
      <c r="F91" s="243" t="s">
        <v>609</v>
      </c>
      <c r="G91" s="244">
        <v>200</v>
      </c>
      <c r="H91" s="253" t="s">
        <v>2741</v>
      </c>
      <c r="I91" s="245">
        <v>0</v>
      </c>
      <c r="J91" s="246">
        <v>36</v>
      </c>
      <c r="K91" s="247">
        <f>I91*J91</f>
        <v>0</v>
      </c>
      <c r="L91" s="253" t="s">
        <v>2751</v>
      </c>
      <c r="M91" s="245">
        <v>0</v>
      </c>
      <c r="N91" s="246">
        <v>12</v>
      </c>
      <c r="O91" s="247">
        <f>M91*N91</f>
        <v>0</v>
      </c>
      <c r="P91" s="253" t="s">
        <v>2761</v>
      </c>
      <c r="Q91" s="245">
        <v>0</v>
      </c>
      <c r="R91" s="246">
        <v>12</v>
      </c>
      <c r="S91" s="247">
        <f>Q91*R91</f>
        <v>0</v>
      </c>
      <c r="T91" s="303"/>
      <c r="U91" s="248"/>
    </row>
    <row r="92" spans="1:21" ht="15.5" x14ac:dyDescent="0.35">
      <c r="A92" s="250" t="s">
        <v>2645</v>
      </c>
      <c r="B92" s="239"/>
      <c r="C92" s="240"/>
      <c r="D92" s="241"/>
      <c r="E92" s="242"/>
      <c r="F92" s="243"/>
      <c r="G92" s="244"/>
      <c r="H92" s="251" t="s">
        <v>651</v>
      </c>
      <c r="I92" s="245">
        <f>SUBTOTAL(9,I93:I97)</f>
        <v>0</v>
      </c>
      <c r="J92" s="246"/>
      <c r="K92" s="247">
        <f>SUBTOTAL(9,K93:K97)</f>
        <v>0</v>
      </c>
      <c r="L92" s="251" t="s">
        <v>673</v>
      </c>
      <c r="M92" s="245">
        <f>SUBTOTAL(9,M93:M97)</f>
        <v>0</v>
      </c>
      <c r="N92" s="246"/>
      <c r="O92" s="247">
        <f>SUBTOTAL(9,O93:O97)</f>
        <v>0</v>
      </c>
      <c r="P92" s="251" t="s">
        <v>695</v>
      </c>
      <c r="Q92" s="245">
        <f>SUBTOTAL(9,Q93:Q97)</f>
        <v>0</v>
      </c>
      <c r="R92" s="246"/>
      <c r="S92" s="247">
        <f>SUBTOTAL(9,S93:S97)</f>
        <v>0</v>
      </c>
      <c r="T92" s="303"/>
      <c r="U92" s="248"/>
    </row>
    <row r="93" spans="1:21" ht="15.5" x14ac:dyDescent="0.35">
      <c r="A93" s="252" t="s">
        <v>1067</v>
      </c>
      <c r="B93" s="239"/>
      <c r="C93" s="240" t="s">
        <v>114</v>
      </c>
      <c r="D93" s="241" t="s">
        <v>115</v>
      </c>
      <c r="E93" s="242" t="s">
        <v>43</v>
      </c>
      <c r="F93" s="243" t="s">
        <v>1075</v>
      </c>
      <c r="G93" s="244">
        <v>200</v>
      </c>
      <c r="H93" s="253" t="s">
        <v>2742</v>
      </c>
      <c r="I93" s="245">
        <v>0</v>
      </c>
      <c r="J93" s="246">
        <v>36</v>
      </c>
      <c r="K93" s="247">
        <v>0</v>
      </c>
      <c r="L93" s="253" t="s">
        <v>2752</v>
      </c>
      <c r="M93" s="245">
        <v>0</v>
      </c>
      <c r="N93" s="246">
        <v>12</v>
      </c>
      <c r="O93" s="247">
        <f>M93*N93</f>
        <v>0</v>
      </c>
      <c r="P93" s="253" t="s">
        <v>2762</v>
      </c>
      <c r="Q93" s="245">
        <v>0</v>
      </c>
      <c r="R93" s="246">
        <v>12</v>
      </c>
      <c r="S93" s="247">
        <f>Q93*R93</f>
        <v>0</v>
      </c>
      <c r="T93" s="303"/>
      <c r="U93" s="248"/>
    </row>
    <row r="94" spans="1:21" ht="15.5" x14ac:dyDescent="0.35">
      <c r="A94" s="252" t="s">
        <v>1068</v>
      </c>
      <c r="B94" s="239"/>
      <c r="C94" s="240" t="s">
        <v>114</v>
      </c>
      <c r="D94" s="241" t="s">
        <v>115</v>
      </c>
      <c r="E94" s="242" t="s">
        <v>43</v>
      </c>
      <c r="F94" s="243" t="s">
        <v>1076</v>
      </c>
      <c r="G94" s="244">
        <v>200</v>
      </c>
      <c r="H94" s="253" t="s">
        <v>2743</v>
      </c>
      <c r="I94" s="245">
        <v>0</v>
      </c>
      <c r="J94" s="246">
        <v>36</v>
      </c>
      <c r="K94" s="247">
        <v>0</v>
      </c>
      <c r="L94" s="253" t="s">
        <v>2753</v>
      </c>
      <c r="M94" s="245">
        <v>0</v>
      </c>
      <c r="N94" s="246">
        <v>12</v>
      </c>
      <c r="O94" s="247">
        <f>M94*N94</f>
        <v>0</v>
      </c>
      <c r="P94" s="253" t="s">
        <v>2763</v>
      </c>
      <c r="Q94" s="245">
        <v>0</v>
      </c>
      <c r="R94" s="246">
        <v>12</v>
      </c>
      <c r="S94" s="247">
        <f>Q94*R94</f>
        <v>0</v>
      </c>
      <c r="T94" s="303"/>
      <c r="U94" s="248"/>
    </row>
    <row r="95" spans="1:21" ht="15.5" x14ac:dyDescent="0.35">
      <c r="A95" s="252" t="s">
        <v>1069</v>
      </c>
      <c r="B95" s="239"/>
      <c r="C95" s="240" t="s">
        <v>114</v>
      </c>
      <c r="D95" s="241" t="s">
        <v>115</v>
      </c>
      <c r="E95" s="242" t="s">
        <v>43</v>
      </c>
      <c r="F95" s="243" t="s">
        <v>1077</v>
      </c>
      <c r="G95" s="244">
        <v>200</v>
      </c>
      <c r="H95" s="253" t="s">
        <v>2744</v>
      </c>
      <c r="I95" s="245">
        <v>0</v>
      </c>
      <c r="J95" s="246">
        <v>36</v>
      </c>
      <c r="K95" s="247">
        <v>0</v>
      </c>
      <c r="L95" s="253" t="s">
        <v>2754</v>
      </c>
      <c r="M95" s="245">
        <v>0</v>
      </c>
      <c r="N95" s="246">
        <v>12</v>
      </c>
      <c r="O95" s="247">
        <f>M95*N95</f>
        <v>0</v>
      </c>
      <c r="P95" s="253" t="s">
        <v>2764</v>
      </c>
      <c r="Q95" s="245">
        <v>0</v>
      </c>
      <c r="R95" s="246">
        <v>12</v>
      </c>
      <c r="S95" s="247">
        <f>Q95*R95</f>
        <v>0</v>
      </c>
      <c r="T95" s="303"/>
      <c r="U95" s="248"/>
    </row>
    <row r="96" spans="1:21" ht="15.5" x14ac:dyDescent="0.35">
      <c r="A96" s="252" t="s">
        <v>1070</v>
      </c>
      <c r="B96" s="239"/>
      <c r="C96" s="240" t="s">
        <v>114</v>
      </c>
      <c r="D96" s="241" t="s">
        <v>115</v>
      </c>
      <c r="E96" s="242" t="s">
        <v>43</v>
      </c>
      <c r="F96" s="243" t="s">
        <v>1078</v>
      </c>
      <c r="G96" s="244">
        <v>200</v>
      </c>
      <c r="H96" s="253" t="s">
        <v>2745</v>
      </c>
      <c r="I96" s="245">
        <v>0</v>
      </c>
      <c r="J96" s="246">
        <v>36</v>
      </c>
      <c r="K96" s="247">
        <v>0</v>
      </c>
      <c r="L96" s="253" t="s">
        <v>2755</v>
      </c>
      <c r="M96" s="245">
        <v>0</v>
      </c>
      <c r="N96" s="246">
        <v>12</v>
      </c>
      <c r="O96" s="247">
        <f>M96*N96</f>
        <v>0</v>
      </c>
      <c r="P96" s="253" t="s">
        <v>2765</v>
      </c>
      <c r="Q96" s="245">
        <v>0</v>
      </c>
      <c r="R96" s="246">
        <v>12</v>
      </c>
      <c r="S96" s="247">
        <f>Q96*R96</f>
        <v>0</v>
      </c>
      <c r="T96" s="303"/>
      <c r="U96" s="248"/>
    </row>
    <row r="97" spans="1:21" ht="15.5" x14ac:dyDescent="0.35">
      <c r="A97" s="252" t="s">
        <v>633</v>
      </c>
      <c r="B97" s="239"/>
      <c r="C97" s="240" t="s">
        <v>114</v>
      </c>
      <c r="D97" s="241" t="s">
        <v>115</v>
      </c>
      <c r="E97" s="242" t="s">
        <v>43</v>
      </c>
      <c r="F97" s="243" t="s">
        <v>609</v>
      </c>
      <c r="G97" s="244">
        <v>200</v>
      </c>
      <c r="H97" s="253" t="s">
        <v>2746</v>
      </c>
      <c r="I97" s="245">
        <v>0</v>
      </c>
      <c r="J97" s="246">
        <v>36</v>
      </c>
      <c r="K97" s="247">
        <v>0</v>
      </c>
      <c r="L97" s="253" t="s">
        <v>2756</v>
      </c>
      <c r="M97" s="245">
        <v>0</v>
      </c>
      <c r="N97" s="246">
        <v>12</v>
      </c>
      <c r="O97" s="247">
        <f>M97*N97</f>
        <v>0</v>
      </c>
      <c r="P97" s="253" t="s">
        <v>2766</v>
      </c>
      <c r="Q97" s="245">
        <v>0</v>
      </c>
      <c r="R97" s="246">
        <v>12</v>
      </c>
      <c r="S97" s="247">
        <f>Q97*R97</f>
        <v>0</v>
      </c>
      <c r="T97" s="303"/>
      <c r="U97" s="248"/>
    </row>
    <row r="98" spans="1:21" ht="15.5" x14ac:dyDescent="0.35">
      <c r="A98" s="229" t="s">
        <v>42</v>
      </c>
      <c r="B98" s="230" t="s">
        <v>704</v>
      </c>
      <c r="C98" s="231"/>
      <c r="D98" s="232"/>
      <c r="E98" s="233"/>
      <c r="F98" s="234"/>
      <c r="G98" s="235"/>
      <c r="H98" s="229" t="s">
        <v>87</v>
      </c>
      <c r="I98" s="236">
        <f>SUBTOTAL(9,I99)</f>
        <v>0</v>
      </c>
      <c r="J98" s="254"/>
      <c r="K98" s="226">
        <f>SUBTOTAL(9,K99)</f>
        <v>0</v>
      </c>
      <c r="L98" s="229" t="s">
        <v>97</v>
      </c>
      <c r="M98" s="236">
        <f>SUBTOTAL(9,M99)</f>
        <v>0</v>
      </c>
      <c r="N98" s="254"/>
      <c r="O98" s="226">
        <f>SUBTOTAL(9,O99)</f>
        <v>0</v>
      </c>
      <c r="P98" s="229" t="s">
        <v>92</v>
      </c>
      <c r="Q98" s="236">
        <f>SUBTOTAL(9,Q99)</f>
        <v>0</v>
      </c>
      <c r="R98" s="254"/>
      <c r="S98" s="226">
        <f>SUBTOTAL(9,S99)</f>
        <v>0</v>
      </c>
      <c r="T98" s="303"/>
      <c r="U98" s="227"/>
    </row>
    <row r="99" spans="1:21" ht="15.5" x14ac:dyDescent="0.35">
      <c r="A99" s="238" t="s">
        <v>550</v>
      </c>
      <c r="B99" s="239"/>
      <c r="C99" s="240" t="s">
        <v>114</v>
      </c>
      <c r="D99" s="241" t="s">
        <v>115</v>
      </c>
      <c r="E99" s="242" t="s">
        <v>43</v>
      </c>
      <c r="F99" s="243" t="s">
        <v>920</v>
      </c>
      <c r="G99" s="244">
        <v>50</v>
      </c>
      <c r="H99" s="238" t="s">
        <v>652</v>
      </c>
      <c r="I99" s="245">
        <v>0</v>
      </c>
      <c r="J99" s="246">
        <v>36</v>
      </c>
      <c r="K99" s="247">
        <f>I99*J99</f>
        <v>0</v>
      </c>
      <c r="L99" s="238" t="s">
        <v>674</v>
      </c>
      <c r="M99" s="245">
        <v>0</v>
      </c>
      <c r="N99" s="246">
        <v>12</v>
      </c>
      <c r="O99" s="247">
        <f>M99*N99</f>
        <v>0</v>
      </c>
      <c r="P99" s="238" t="s">
        <v>696</v>
      </c>
      <c r="Q99" s="245">
        <v>0</v>
      </c>
      <c r="R99" s="246">
        <v>12</v>
      </c>
      <c r="S99" s="247">
        <f>Q99*R99</f>
        <v>0</v>
      </c>
      <c r="T99" s="303"/>
      <c r="U99" s="248"/>
    </row>
    <row r="100" spans="1:21" ht="15.5" x14ac:dyDescent="0.35">
      <c r="A100" s="255" t="s">
        <v>12</v>
      </c>
      <c r="B100" s="230">
        <v>7</v>
      </c>
      <c r="C100" s="231"/>
      <c r="D100" s="232"/>
      <c r="E100" s="233"/>
      <c r="F100" s="256"/>
      <c r="G100" s="257"/>
      <c r="H100" s="258" t="s">
        <v>653</v>
      </c>
      <c r="I100" s="236">
        <f>SUBTOTAL(9,I101:I103)</f>
        <v>0</v>
      </c>
      <c r="J100" s="246"/>
      <c r="K100" s="226">
        <f>SUBTOTAL(9,K101:K103)</f>
        <v>0</v>
      </c>
      <c r="L100" s="258" t="s">
        <v>675</v>
      </c>
      <c r="M100" s="236">
        <f>SUBTOTAL(9,M101:M103)</f>
        <v>0</v>
      </c>
      <c r="N100" s="246"/>
      <c r="O100" s="226">
        <f>SUBTOTAL(9,O101:O103)</f>
        <v>0</v>
      </c>
      <c r="P100" s="258" t="s">
        <v>697</v>
      </c>
      <c r="Q100" s="236">
        <f>SUBTOTAL(9,Q101:Q103)</f>
        <v>0</v>
      </c>
      <c r="R100" s="246"/>
      <c r="S100" s="226">
        <f>SUBTOTAL(9,S101:S103)</f>
        <v>0</v>
      </c>
      <c r="T100" s="303"/>
      <c r="U100" s="227"/>
    </row>
    <row r="101" spans="1:21" ht="15.5" x14ac:dyDescent="0.35">
      <c r="A101" s="260" t="s">
        <v>98</v>
      </c>
      <c r="B101" s="239">
        <v>7.1</v>
      </c>
      <c r="C101" s="240" t="s">
        <v>114</v>
      </c>
      <c r="D101" s="241" t="s">
        <v>115</v>
      </c>
      <c r="E101" s="242" t="s">
        <v>43</v>
      </c>
      <c r="F101" s="242" t="s">
        <v>99</v>
      </c>
      <c r="G101" s="244">
        <v>1</v>
      </c>
      <c r="H101" s="238" t="s">
        <v>654</v>
      </c>
      <c r="I101" s="245">
        <v>0</v>
      </c>
      <c r="J101" s="246">
        <v>36</v>
      </c>
      <c r="K101" s="247">
        <f>$G101*I101*J101</f>
        <v>0</v>
      </c>
      <c r="L101" s="238" t="s">
        <v>676</v>
      </c>
      <c r="M101" s="245">
        <v>0</v>
      </c>
      <c r="N101" s="246">
        <v>12</v>
      </c>
      <c r="O101" s="247">
        <f>$G101*M101*N101</f>
        <v>0</v>
      </c>
      <c r="P101" s="238" t="s">
        <v>698</v>
      </c>
      <c r="Q101" s="245">
        <v>0</v>
      </c>
      <c r="R101" s="246">
        <v>12</v>
      </c>
      <c r="S101" s="247">
        <f>$G101*Q101*R101</f>
        <v>0</v>
      </c>
      <c r="T101" s="303"/>
      <c r="U101" s="248"/>
    </row>
    <row r="102" spans="1:21" ht="46.5" x14ac:dyDescent="0.35">
      <c r="A102" s="260" t="s">
        <v>116</v>
      </c>
      <c r="B102" s="239" t="s">
        <v>258</v>
      </c>
      <c r="C102" s="240" t="s">
        <v>114</v>
      </c>
      <c r="D102" s="241" t="s">
        <v>115</v>
      </c>
      <c r="E102" s="242" t="s">
        <v>43</v>
      </c>
      <c r="F102" s="261" t="s">
        <v>99</v>
      </c>
      <c r="G102" s="244">
        <v>1</v>
      </c>
      <c r="H102" s="238" t="s">
        <v>655</v>
      </c>
      <c r="I102" s="245">
        <v>0</v>
      </c>
      <c r="J102" s="246">
        <v>36</v>
      </c>
      <c r="K102" s="247">
        <f>$G102*I102*J102</f>
        <v>0</v>
      </c>
      <c r="L102" s="238" t="s">
        <v>677</v>
      </c>
      <c r="M102" s="245">
        <v>0</v>
      </c>
      <c r="N102" s="246">
        <v>12</v>
      </c>
      <c r="O102" s="247">
        <f>$G102*M102*N102</f>
        <v>0</v>
      </c>
      <c r="P102" s="238" t="s">
        <v>699</v>
      </c>
      <c r="Q102" s="245">
        <v>0</v>
      </c>
      <c r="R102" s="246">
        <v>12</v>
      </c>
      <c r="S102" s="247">
        <f>$G102*Q102*R102</f>
        <v>0</v>
      </c>
      <c r="T102" s="303"/>
      <c r="U102" s="248"/>
    </row>
    <row r="103" spans="1:21" ht="16" thickBot="1" x14ac:dyDescent="0.4">
      <c r="A103" s="262" t="s">
        <v>100</v>
      </c>
      <c r="B103" s="263">
        <v>10.1</v>
      </c>
      <c r="C103" s="264" t="s">
        <v>114</v>
      </c>
      <c r="D103" s="265" t="s">
        <v>115</v>
      </c>
      <c r="E103" s="266" t="s">
        <v>43</v>
      </c>
      <c r="F103" s="266" t="s">
        <v>99</v>
      </c>
      <c r="G103" s="267">
        <v>1</v>
      </c>
      <c r="H103" s="268" t="s">
        <v>656</v>
      </c>
      <c r="I103" s="269">
        <v>0</v>
      </c>
      <c r="J103" s="263">
        <v>36</v>
      </c>
      <c r="K103" s="270">
        <f>$G103*I103*J103</f>
        <v>0</v>
      </c>
      <c r="L103" s="268" t="s">
        <v>678</v>
      </c>
      <c r="M103" s="269">
        <v>0</v>
      </c>
      <c r="N103" s="263">
        <v>12</v>
      </c>
      <c r="O103" s="270">
        <f>$G103*M103*N103</f>
        <v>0</v>
      </c>
      <c r="P103" s="268" t="s">
        <v>700</v>
      </c>
      <c r="Q103" s="269">
        <v>0</v>
      </c>
      <c r="R103" s="263">
        <v>12</v>
      </c>
      <c r="S103" s="270">
        <f>$G103*Q103*R103</f>
        <v>0</v>
      </c>
      <c r="T103" s="304"/>
      <c r="U103" s="271"/>
    </row>
    <row r="104" spans="1:21" ht="51" customHeight="1" thickBot="1" x14ac:dyDescent="0.4"/>
    <row r="105" spans="1:21" ht="64" customHeight="1" x14ac:dyDescent="0.35">
      <c r="A105" s="313" t="s">
        <v>311</v>
      </c>
      <c r="B105" s="315" t="s">
        <v>265</v>
      </c>
      <c r="C105" s="315" t="s">
        <v>13</v>
      </c>
      <c r="D105" s="315" t="s">
        <v>14</v>
      </c>
      <c r="E105" s="315" t="s">
        <v>16</v>
      </c>
      <c r="F105" s="315" t="s">
        <v>17</v>
      </c>
      <c r="G105" s="305" t="s">
        <v>608</v>
      </c>
      <c r="H105" s="310" t="s">
        <v>705</v>
      </c>
      <c r="I105" s="311"/>
      <c r="J105" s="311"/>
      <c r="K105" s="312"/>
      <c r="L105" s="310" t="s">
        <v>706</v>
      </c>
      <c r="M105" s="311"/>
      <c r="N105" s="311"/>
      <c r="O105" s="311"/>
      <c r="P105" s="310" t="s">
        <v>707</v>
      </c>
      <c r="Q105" s="311"/>
      <c r="R105" s="311"/>
      <c r="S105" s="311"/>
      <c r="T105" s="313" t="s">
        <v>269</v>
      </c>
      <c r="U105" s="305" t="s">
        <v>19</v>
      </c>
    </row>
    <row r="106" spans="1:21" ht="31" x14ac:dyDescent="0.35">
      <c r="A106" s="314"/>
      <c r="B106" s="316"/>
      <c r="C106" s="316"/>
      <c r="D106" s="316"/>
      <c r="E106" s="316"/>
      <c r="F106" s="316"/>
      <c r="G106" s="306"/>
      <c r="H106" s="218" t="s">
        <v>11</v>
      </c>
      <c r="I106" s="219" t="s">
        <v>921</v>
      </c>
      <c r="J106" s="219" t="s">
        <v>44</v>
      </c>
      <c r="K106" s="220" t="s">
        <v>712</v>
      </c>
      <c r="L106" s="218" t="s">
        <v>11</v>
      </c>
      <c r="M106" s="219" t="s">
        <v>921</v>
      </c>
      <c r="N106" s="219" t="s">
        <v>44</v>
      </c>
      <c r="O106" s="220" t="s">
        <v>713</v>
      </c>
      <c r="P106" s="218" t="s">
        <v>11</v>
      </c>
      <c r="Q106" s="219" t="s">
        <v>921</v>
      </c>
      <c r="R106" s="219" t="s">
        <v>44</v>
      </c>
      <c r="S106" s="220" t="s">
        <v>714</v>
      </c>
      <c r="T106" s="314"/>
      <c r="U106" s="306"/>
    </row>
    <row r="107" spans="1:21" ht="15.5" x14ac:dyDescent="0.35">
      <c r="A107" s="221" t="s">
        <v>553</v>
      </c>
      <c r="B107" s="222"/>
      <c r="C107" s="222"/>
      <c r="D107" s="222"/>
      <c r="E107" s="222"/>
      <c r="F107" s="222"/>
      <c r="G107" s="223"/>
      <c r="H107" s="224" t="s">
        <v>530</v>
      </c>
      <c r="I107" s="222"/>
      <c r="J107" s="225"/>
      <c r="K107" s="226">
        <f>SUBTOTAL(9,K108:K150)</f>
        <v>0</v>
      </c>
      <c r="L107" s="224" t="s">
        <v>715</v>
      </c>
      <c r="M107" s="222"/>
      <c r="N107" s="225"/>
      <c r="O107" s="226">
        <f>SUBTOTAL(9,O108:O150)</f>
        <v>0</v>
      </c>
      <c r="P107" s="224" t="s">
        <v>726</v>
      </c>
      <c r="Q107" s="222"/>
      <c r="R107" s="225"/>
      <c r="S107" s="226">
        <f>SUBTOTAL(9,S108:S150)</f>
        <v>0</v>
      </c>
      <c r="T107" s="302"/>
      <c r="U107" s="227"/>
    </row>
    <row r="108" spans="1:21" ht="15.5" x14ac:dyDescent="0.35">
      <c r="A108" s="229" t="s">
        <v>39</v>
      </c>
      <c r="B108" s="230" t="s">
        <v>701</v>
      </c>
      <c r="C108" s="231"/>
      <c r="D108" s="232"/>
      <c r="E108" s="233"/>
      <c r="F108" s="234"/>
      <c r="G108" s="235"/>
      <c r="H108" s="229" t="s">
        <v>543</v>
      </c>
      <c r="I108" s="236">
        <f>SUBTOTAL(9,I109:I117)</f>
        <v>0</v>
      </c>
      <c r="J108" s="237"/>
      <c r="K108" s="226">
        <f>SUBTOTAL(9,K109:K117)</f>
        <v>0</v>
      </c>
      <c r="L108" s="229" t="s">
        <v>766</v>
      </c>
      <c r="M108" s="236">
        <f>SUBTOTAL(9,M109:M117)</f>
        <v>0</v>
      </c>
      <c r="N108" s="237"/>
      <c r="O108" s="226">
        <f>SUBTOTAL(9,O109:O117)</f>
        <v>0</v>
      </c>
      <c r="P108" s="229" t="s">
        <v>800</v>
      </c>
      <c r="Q108" s="236">
        <f>SUBTOTAL(9,Q109:Q117)</f>
        <v>0</v>
      </c>
      <c r="R108" s="237"/>
      <c r="S108" s="226">
        <f>SUBTOTAL(9,S109:S117)</f>
        <v>0</v>
      </c>
      <c r="T108" s="303"/>
      <c r="U108" s="227"/>
    </row>
    <row r="109" spans="1:21" ht="15.5" x14ac:dyDescent="0.35">
      <c r="A109" s="238" t="s">
        <v>550</v>
      </c>
      <c r="B109" s="239"/>
      <c r="C109" s="240"/>
      <c r="D109" s="241"/>
      <c r="E109" s="242"/>
      <c r="F109" s="243"/>
      <c r="G109" s="244"/>
      <c r="H109" s="238" t="s">
        <v>737</v>
      </c>
      <c r="I109" s="245">
        <f>SUBTOTAL(9,I110:I111)</f>
        <v>0</v>
      </c>
      <c r="J109" s="246"/>
      <c r="K109" s="247">
        <f>SUBTOTAL(9,K110:K111)</f>
        <v>0</v>
      </c>
      <c r="L109" s="238" t="s">
        <v>767</v>
      </c>
      <c r="M109" s="245">
        <f>SUBTOTAL(9,M110:M111)</f>
        <v>0</v>
      </c>
      <c r="N109" s="246"/>
      <c r="O109" s="247">
        <f>SUBTOTAL(9,O110:O111)</f>
        <v>0</v>
      </c>
      <c r="P109" s="238" t="s">
        <v>801</v>
      </c>
      <c r="Q109" s="245">
        <f>SUBTOTAL(9,Q110:Q111)</f>
        <v>0</v>
      </c>
      <c r="R109" s="246"/>
      <c r="S109" s="247">
        <f>SUBTOTAL(9,S110:S111)</f>
        <v>0</v>
      </c>
      <c r="T109" s="303"/>
      <c r="U109" s="248"/>
    </row>
    <row r="110" spans="1:21" ht="15.5" x14ac:dyDescent="0.35">
      <c r="A110" s="251" t="s">
        <v>708</v>
      </c>
      <c r="B110" s="239"/>
      <c r="C110" s="240" t="s">
        <v>114</v>
      </c>
      <c r="D110" s="241" t="s">
        <v>115</v>
      </c>
      <c r="E110" s="242" t="s">
        <v>43</v>
      </c>
      <c r="F110" s="243" t="s">
        <v>542</v>
      </c>
      <c r="G110" s="244">
        <v>1</v>
      </c>
      <c r="H110" s="251" t="s">
        <v>739</v>
      </c>
      <c r="I110" s="245">
        <v>0</v>
      </c>
      <c r="J110" s="246">
        <v>36</v>
      </c>
      <c r="K110" s="247">
        <f>I110*J110</f>
        <v>0</v>
      </c>
      <c r="L110" s="251" t="s">
        <v>768</v>
      </c>
      <c r="M110" s="245">
        <v>0</v>
      </c>
      <c r="N110" s="246">
        <v>12</v>
      </c>
      <c r="O110" s="247">
        <f>M110*N110</f>
        <v>0</v>
      </c>
      <c r="P110" s="251" t="s">
        <v>802</v>
      </c>
      <c r="Q110" s="245">
        <v>0</v>
      </c>
      <c r="R110" s="246">
        <v>12</v>
      </c>
      <c r="S110" s="247">
        <f>Q110*R110</f>
        <v>0</v>
      </c>
      <c r="T110" s="303"/>
      <c r="U110" s="248"/>
    </row>
    <row r="111" spans="1:21" ht="15.5" x14ac:dyDescent="0.35">
      <c r="A111" s="251" t="s">
        <v>138</v>
      </c>
      <c r="B111" s="239"/>
      <c r="C111" s="240" t="s">
        <v>114</v>
      </c>
      <c r="D111" s="241" t="s">
        <v>115</v>
      </c>
      <c r="E111" s="242" t="s">
        <v>43</v>
      </c>
      <c r="F111" s="243" t="s">
        <v>138</v>
      </c>
      <c r="G111" s="244">
        <v>1</v>
      </c>
      <c r="H111" s="251" t="s">
        <v>740</v>
      </c>
      <c r="I111" s="245">
        <v>0</v>
      </c>
      <c r="J111" s="246">
        <v>36</v>
      </c>
      <c r="K111" s="247">
        <f>I111*J111</f>
        <v>0</v>
      </c>
      <c r="L111" s="251" t="s">
        <v>769</v>
      </c>
      <c r="M111" s="245">
        <v>0</v>
      </c>
      <c r="N111" s="246">
        <v>12</v>
      </c>
      <c r="O111" s="247">
        <f>M111*N111</f>
        <v>0</v>
      </c>
      <c r="P111" s="251" t="s">
        <v>803</v>
      </c>
      <c r="Q111" s="245">
        <v>0</v>
      </c>
      <c r="R111" s="246">
        <v>12</v>
      </c>
      <c r="S111" s="247">
        <f>Q111*R111</f>
        <v>0</v>
      </c>
      <c r="T111" s="303"/>
      <c r="U111" s="248"/>
    </row>
    <row r="112" spans="1:21" ht="15.5" x14ac:dyDescent="0.35">
      <c r="A112" s="238" t="s">
        <v>160</v>
      </c>
      <c r="B112" s="239"/>
      <c r="C112" s="240"/>
      <c r="D112" s="241"/>
      <c r="E112" s="242"/>
      <c r="F112" s="243"/>
      <c r="G112" s="244"/>
      <c r="H112" s="238" t="s">
        <v>738</v>
      </c>
      <c r="I112" s="245">
        <f>SUBTOTAL(9,I113:I117)</f>
        <v>0</v>
      </c>
      <c r="J112" s="246"/>
      <c r="K112" s="247">
        <f>SUBTOTAL(9,K113:K117)</f>
        <v>0</v>
      </c>
      <c r="L112" s="238" t="s">
        <v>770</v>
      </c>
      <c r="M112" s="245">
        <f>SUBTOTAL(9,M113:M117)</f>
        <v>0</v>
      </c>
      <c r="N112" s="246"/>
      <c r="O112" s="247">
        <f>SUBTOTAL(9,O113:O117)</f>
        <v>0</v>
      </c>
      <c r="P112" s="238" t="s">
        <v>804</v>
      </c>
      <c r="Q112" s="245">
        <f>SUBTOTAL(9,Q113:Q117)</f>
        <v>0</v>
      </c>
      <c r="R112" s="246"/>
      <c r="S112" s="247">
        <f>SUBTOTAL(9,S113:S117)</f>
        <v>0</v>
      </c>
      <c r="T112" s="303"/>
      <c r="U112" s="248"/>
    </row>
    <row r="113" spans="1:21" ht="15.5" x14ac:dyDescent="0.35">
      <c r="A113" s="251" t="s">
        <v>709</v>
      </c>
      <c r="B113" s="239"/>
      <c r="C113" s="240" t="s">
        <v>114</v>
      </c>
      <c r="D113" s="241" t="s">
        <v>115</v>
      </c>
      <c r="E113" s="242" t="s">
        <v>43</v>
      </c>
      <c r="F113" s="243" t="s">
        <v>542</v>
      </c>
      <c r="G113" s="244">
        <v>1</v>
      </c>
      <c r="H113" s="251" t="s">
        <v>745</v>
      </c>
      <c r="I113" s="245">
        <v>0</v>
      </c>
      <c r="J113" s="246">
        <v>36</v>
      </c>
      <c r="K113" s="247">
        <f>I113*J113</f>
        <v>0</v>
      </c>
      <c r="L113" s="251" t="s">
        <v>771</v>
      </c>
      <c r="M113" s="245">
        <v>0</v>
      </c>
      <c r="N113" s="246">
        <v>12</v>
      </c>
      <c r="O113" s="247">
        <f>M113*N113</f>
        <v>0</v>
      </c>
      <c r="P113" s="251" t="s">
        <v>805</v>
      </c>
      <c r="Q113" s="245">
        <v>0</v>
      </c>
      <c r="R113" s="246">
        <v>12</v>
      </c>
      <c r="S113" s="247">
        <f>Q113*R113</f>
        <v>0</v>
      </c>
      <c r="T113" s="303"/>
      <c r="U113" s="248"/>
    </row>
    <row r="114" spans="1:21" ht="15.5" x14ac:dyDescent="0.35">
      <c r="A114" s="251" t="s">
        <v>1036</v>
      </c>
      <c r="B114" s="239"/>
      <c r="C114" s="240" t="s">
        <v>114</v>
      </c>
      <c r="D114" s="241" t="s">
        <v>115</v>
      </c>
      <c r="E114" s="242" t="s">
        <v>43</v>
      </c>
      <c r="F114" s="243" t="s">
        <v>542</v>
      </c>
      <c r="G114" s="244">
        <v>1</v>
      </c>
      <c r="H114" s="251" t="s">
        <v>746</v>
      </c>
      <c r="I114" s="245">
        <v>0</v>
      </c>
      <c r="J114" s="246">
        <v>36</v>
      </c>
      <c r="K114" s="247">
        <f>I114*J114</f>
        <v>0</v>
      </c>
      <c r="L114" s="251" t="s">
        <v>772</v>
      </c>
      <c r="M114" s="245">
        <v>0</v>
      </c>
      <c r="N114" s="246">
        <v>12</v>
      </c>
      <c r="O114" s="247">
        <f>M114*N114</f>
        <v>0</v>
      </c>
      <c r="P114" s="251" t="s">
        <v>806</v>
      </c>
      <c r="Q114" s="245">
        <v>0</v>
      </c>
      <c r="R114" s="246">
        <v>12</v>
      </c>
      <c r="S114" s="247">
        <f>Q114*R114</f>
        <v>0</v>
      </c>
      <c r="T114" s="303"/>
      <c r="U114" s="248"/>
    </row>
    <row r="115" spans="1:21" ht="15.5" x14ac:dyDescent="0.35">
      <c r="A115" s="251" t="s">
        <v>1037</v>
      </c>
      <c r="B115" s="239"/>
      <c r="C115" s="240" t="s">
        <v>114</v>
      </c>
      <c r="D115" s="241" t="s">
        <v>115</v>
      </c>
      <c r="E115" s="242" t="s">
        <v>43</v>
      </c>
      <c r="F115" s="243" t="s">
        <v>542</v>
      </c>
      <c r="G115" s="244">
        <v>1</v>
      </c>
      <c r="H115" s="251" t="s">
        <v>747</v>
      </c>
      <c r="I115" s="245">
        <v>0</v>
      </c>
      <c r="J115" s="246">
        <v>36</v>
      </c>
      <c r="K115" s="247">
        <f>I115*J115</f>
        <v>0</v>
      </c>
      <c r="L115" s="251" t="s">
        <v>773</v>
      </c>
      <c r="M115" s="245">
        <v>0</v>
      </c>
      <c r="N115" s="246">
        <v>12</v>
      </c>
      <c r="O115" s="247">
        <f>M115*N115</f>
        <v>0</v>
      </c>
      <c r="P115" s="251" t="s">
        <v>807</v>
      </c>
      <c r="Q115" s="245">
        <v>0</v>
      </c>
      <c r="R115" s="246">
        <v>12</v>
      </c>
      <c r="S115" s="247">
        <f>Q115*R115</f>
        <v>0</v>
      </c>
      <c r="T115" s="303"/>
      <c r="U115" s="248"/>
    </row>
    <row r="116" spans="1:21" ht="15.5" x14ac:dyDescent="0.35">
      <c r="A116" s="251" t="s">
        <v>1038</v>
      </c>
      <c r="B116" s="239"/>
      <c r="C116" s="240" t="s">
        <v>114</v>
      </c>
      <c r="D116" s="241" t="s">
        <v>115</v>
      </c>
      <c r="E116" s="242" t="s">
        <v>43</v>
      </c>
      <c r="F116" s="243" t="s">
        <v>138</v>
      </c>
      <c r="G116" s="244">
        <v>1</v>
      </c>
      <c r="H116" s="251" t="s">
        <v>1040</v>
      </c>
      <c r="I116" s="245">
        <v>0</v>
      </c>
      <c r="J116" s="246">
        <v>36</v>
      </c>
      <c r="K116" s="247">
        <f>I116*J116</f>
        <v>0</v>
      </c>
      <c r="L116" s="251" t="s">
        <v>1049</v>
      </c>
      <c r="M116" s="245">
        <v>0</v>
      </c>
      <c r="N116" s="246">
        <v>12</v>
      </c>
      <c r="O116" s="247">
        <f>M116*N116</f>
        <v>0</v>
      </c>
      <c r="P116" s="251" t="s">
        <v>1058</v>
      </c>
      <c r="Q116" s="245">
        <v>0</v>
      </c>
      <c r="R116" s="246">
        <v>12</v>
      </c>
      <c r="S116" s="247">
        <f>Q116*R116</f>
        <v>0</v>
      </c>
      <c r="T116" s="303"/>
      <c r="U116" s="248"/>
    </row>
    <row r="117" spans="1:21" ht="15.5" x14ac:dyDescent="0.35">
      <c r="A117" s="251" t="s">
        <v>1039</v>
      </c>
      <c r="B117" s="239"/>
      <c r="C117" s="240" t="s">
        <v>114</v>
      </c>
      <c r="D117" s="241" t="s">
        <v>115</v>
      </c>
      <c r="E117" s="242" t="s">
        <v>43</v>
      </c>
      <c r="F117" s="243" t="s">
        <v>138</v>
      </c>
      <c r="G117" s="244">
        <v>1</v>
      </c>
      <c r="H117" s="251" t="s">
        <v>1041</v>
      </c>
      <c r="I117" s="245">
        <v>0</v>
      </c>
      <c r="J117" s="246">
        <v>36</v>
      </c>
      <c r="K117" s="247">
        <f>I117*J117</f>
        <v>0</v>
      </c>
      <c r="L117" s="251" t="s">
        <v>1050</v>
      </c>
      <c r="M117" s="245">
        <v>0</v>
      </c>
      <c r="N117" s="246">
        <v>12</v>
      </c>
      <c r="O117" s="247">
        <f>M117*N117</f>
        <v>0</v>
      </c>
      <c r="P117" s="251" t="s">
        <v>1059</v>
      </c>
      <c r="Q117" s="245">
        <v>0</v>
      </c>
      <c r="R117" s="246">
        <v>12</v>
      </c>
      <c r="S117" s="247">
        <f>Q117*R117</f>
        <v>0</v>
      </c>
      <c r="T117" s="303"/>
      <c r="U117" s="248"/>
    </row>
    <row r="118" spans="1:21" ht="15.5" x14ac:dyDescent="0.35">
      <c r="A118" s="229" t="s">
        <v>40</v>
      </c>
      <c r="B118" s="230" t="s">
        <v>702</v>
      </c>
      <c r="C118" s="231"/>
      <c r="D118" s="232"/>
      <c r="E118" s="233"/>
      <c r="F118" s="234"/>
      <c r="G118" s="235"/>
      <c r="H118" s="229" t="s">
        <v>544</v>
      </c>
      <c r="I118" s="236">
        <f>SUBTOTAL(9,I119:I129)</f>
        <v>0</v>
      </c>
      <c r="J118" s="237"/>
      <c r="K118" s="226">
        <f>SUBTOTAL(9,K119:K129)</f>
        <v>0</v>
      </c>
      <c r="L118" s="229" t="s">
        <v>774</v>
      </c>
      <c r="M118" s="236">
        <f>SUBTOTAL(9,M119:M129)</f>
        <v>0</v>
      </c>
      <c r="N118" s="237"/>
      <c r="O118" s="226">
        <f>SUBTOTAL(9,O119:O129)</f>
        <v>0</v>
      </c>
      <c r="P118" s="229" t="s">
        <v>808</v>
      </c>
      <c r="Q118" s="236">
        <f>SUBTOTAL(9,Q119:Q129)</f>
        <v>0</v>
      </c>
      <c r="R118" s="237"/>
      <c r="S118" s="226">
        <f>SUBTOTAL(9,S119:S129)</f>
        <v>0</v>
      </c>
      <c r="T118" s="303"/>
      <c r="U118" s="227"/>
    </row>
    <row r="119" spans="1:21" ht="15.5" x14ac:dyDescent="0.35">
      <c r="A119" s="238" t="s">
        <v>550</v>
      </c>
      <c r="B119" s="239"/>
      <c r="C119" s="240"/>
      <c r="D119" s="241"/>
      <c r="E119" s="242"/>
      <c r="F119" s="243"/>
      <c r="G119" s="244"/>
      <c r="H119" s="238" t="s">
        <v>741</v>
      </c>
      <c r="I119" s="245">
        <f>SUBTOTAL(9,I120:I122)</f>
        <v>0</v>
      </c>
      <c r="J119" s="246"/>
      <c r="K119" s="247">
        <f>SUBTOTAL(9,K120:K122)</f>
        <v>0</v>
      </c>
      <c r="L119" s="238" t="s">
        <v>775</v>
      </c>
      <c r="M119" s="245">
        <f>SUBTOTAL(9,M120:M122)</f>
        <v>0</v>
      </c>
      <c r="N119" s="246"/>
      <c r="O119" s="247">
        <f>SUBTOTAL(9,O120:O122)</f>
        <v>0</v>
      </c>
      <c r="P119" s="238" t="s">
        <v>809</v>
      </c>
      <c r="Q119" s="245">
        <f>SUBTOTAL(9,Q120:Q122)</f>
        <v>0</v>
      </c>
      <c r="R119" s="246"/>
      <c r="S119" s="247">
        <f>SUBTOTAL(9,S120:S122)</f>
        <v>0</v>
      </c>
      <c r="T119" s="303"/>
      <c r="U119" s="248"/>
    </row>
    <row r="120" spans="1:21" ht="15.5" x14ac:dyDescent="0.35">
      <c r="A120" s="251" t="s">
        <v>708</v>
      </c>
      <c r="B120" s="239"/>
      <c r="C120" s="240" t="s">
        <v>114</v>
      </c>
      <c r="D120" s="241" t="s">
        <v>115</v>
      </c>
      <c r="E120" s="242" t="s">
        <v>43</v>
      </c>
      <c r="F120" s="243" t="s">
        <v>542</v>
      </c>
      <c r="G120" s="244">
        <v>1</v>
      </c>
      <c r="H120" s="251" t="s">
        <v>742</v>
      </c>
      <c r="I120" s="245">
        <v>0</v>
      </c>
      <c r="J120" s="246">
        <v>36</v>
      </c>
      <c r="K120" s="247">
        <f>I120*J120</f>
        <v>0</v>
      </c>
      <c r="L120" s="251" t="s">
        <v>776</v>
      </c>
      <c r="M120" s="245">
        <v>0</v>
      </c>
      <c r="N120" s="246">
        <v>12</v>
      </c>
      <c r="O120" s="247">
        <f>M120*N120</f>
        <v>0</v>
      </c>
      <c r="P120" s="251" t="s">
        <v>810</v>
      </c>
      <c r="Q120" s="245">
        <v>0</v>
      </c>
      <c r="R120" s="246">
        <v>12</v>
      </c>
      <c r="S120" s="247">
        <f>Q120*R120</f>
        <v>0</v>
      </c>
      <c r="T120" s="303"/>
      <c r="U120" s="248"/>
    </row>
    <row r="121" spans="1:21" ht="15.5" x14ac:dyDescent="0.35">
      <c r="A121" s="251" t="s">
        <v>138</v>
      </c>
      <c r="B121" s="239"/>
      <c r="C121" s="240" t="s">
        <v>114</v>
      </c>
      <c r="D121" s="241" t="s">
        <v>115</v>
      </c>
      <c r="E121" s="242" t="s">
        <v>43</v>
      </c>
      <c r="F121" s="243" t="s">
        <v>138</v>
      </c>
      <c r="G121" s="244">
        <v>1</v>
      </c>
      <c r="H121" s="251" t="s">
        <v>743</v>
      </c>
      <c r="I121" s="245">
        <v>0</v>
      </c>
      <c r="J121" s="246">
        <v>36</v>
      </c>
      <c r="K121" s="247">
        <f>I121*J121</f>
        <v>0</v>
      </c>
      <c r="L121" s="251" t="s">
        <v>777</v>
      </c>
      <c r="M121" s="245">
        <v>0</v>
      </c>
      <c r="N121" s="246">
        <v>12</v>
      </c>
      <c r="O121" s="247">
        <f>M121*N121</f>
        <v>0</v>
      </c>
      <c r="P121" s="251" t="s">
        <v>811</v>
      </c>
      <c r="Q121" s="245">
        <v>0</v>
      </c>
      <c r="R121" s="246">
        <v>12</v>
      </c>
      <c r="S121" s="247">
        <f>Q121*R121</f>
        <v>0</v>
      </c>
      <c r="T121" s="303"/>
      <c r="U121" s="248"/>
    </row>
    <row r="122" spans="1:21" ht="15.5" x14ac:dyDescent="0.35">
      <c r="A122" s="251" t="s">
        <v>710</v>
      </c>
      <c r="B122" s="239"/>
      <c r="C122" s="240" t="s">
        <v>114</v>
      </c>
      <c r="D122" s="241" t="s">
        <v>115</v>
      </c>
      <c r="E122" s="242" t="s">
        <v>43</v>
      </c>
      <c r="F122" s="243" t="s">
        <v>711</v>
      </c>
      <c r="G122" s="244">
        <v>1</v>
      </c>
      <c r="H122" s="251" t="s">
        <v>744</v>
      </c>
      <c r="I122" s="245">
        <v>0</v>
      </c>
      <c r="J122" s="246">
        <v>36</v>
      </c>
      <c r="K122" s="247">
        <f>I122*J122</f>
        <v>0</v>
      </c>
      <c r="L122" s="251" t="s">
        <v>778</v>
      </c>
      <c r="M122" s="245">
        <v>0</v>
      </c>
      <c r="N122" s="246">
        <v>12</v>
      </c>
      <c r="O122" s="247">
        <f>M122*N122</f>
        <v>0</v>
      </c>
      <c r="P122" s="251" t="s">
        <v>812</v>
      </c>
      <c r="Q122" s="245">
        <v>0</v>
      </c>
      <c r="R122" s="246">
        <v>12</v>
      </c>
      <c r="S122" s="247">
        <f>Q122*R122</f>
        <v>0</v>
      </c>
      <c r="T122" s="303"/>
      <c r="U122" s="248"/>
    </row>
    <row r="123" spans="1:21" ht="15.5" x14ac:dyDescent="0.35">
      <c r="A123" s="238" t="s">
        <v>160</v>
      </c>
      <c r="B123" s="239"/>
      <c r="C123" s="240"/>
      <c r="D123" s="241"/>
      <c r="E123" s="242"/>
      <c r="F123" s="243"/>
      <c r="G123" s="244"/>
      <c r="H123" s="238" t="s">
        <v>748</v>
      </c>
      <c r="I123" s="245">
        <f>SUBTOTAL(9,I124:I129)</f>
        <v>0</v>
      </c>
      <c r="J123" s="246"/>
      <c r="K123" s="247">
        <f>SUBTOTAL(9,K124:K129)</f>
        <v>0</v>
      </c>
      <c r="L123" s="238" t="s">
        <v>779</v>
      </c>
      <c r="M123" s="245">
        <f>SUBTOTAL(9,M124:M129)</f>
        <v>0</v>
      </c>
      <c r="N123" s="246"/>
      <c r="O123" s="247">
        <f>SUBTOTAL(9,O124:O129)</f>
        <v>0</v>
      </c>
      <c r="P123" s="238" t="s">
        <v>813</v>
      </c>
      <c r="Q123" s="245">
        <f>SUBTOTAL(9,Q124:Q129)</f>
        <v>0</v>
      </c>
      <c r="R123" s="246"/>
      <c r="S123" s="247">
        <f>SUBTOTAL(9,S124:S129)</f>
        <v>0</v>
      </c>
      <c r="T123" s="303"/>
      <c r="U123" s="248"/>
    </row>
    <row r="124" spans="1:21" ht="15.5" x14ac:dyDescent="0.35">
      <c r="A124" s="251" t="s">
        <v>709</v>
      </c>
      <c r="B124" s="239"/>
      <c r="C124" s="240" t="s">
        <v>114</v>
      </c>
      <c r="D124" s="241" t="s">
        <v>115</v>
      </c>
      <c r="E124" s="242" t="s">
        <v>43</v>
      </c>
      <c r="F124" s="243" t="s">
        <v>542</v>
      </c>
      <c r="G124" s="244">
        <v>1</v>
      </c>
      <c r="H124" s="251" t="s">
        <v>749</v>
      </c>
      <c r="I124" s="245">
        <v>0</v>
      </c>
      <c r="J124" s="246">
        <v>36</v>
      </c>
      <c r="K124" s="247">
        <f t="shared" ref="K124:K129" si="0">I124*J124</f>
        <v>0</v>
      </c>
      <c r="L124" s="251" t="s">
        <v>780</v>
      </c>
      <c r="M124" s="245">
        <v>0</v>
      </c>
      <c r="N124" s="246">
        <v>12</v>
      </c>
      <c r="O124" s="247">
        <f t="shared" ref="O124:O129" si="1">M124*N124</f>
        <v>0</v>
      </c>
      <c r="P124" s="251" t="s">
        <v>814</v>
      </c>
      <c r="Q124" s="245">
        <v>0</v>
      </c>
      <c r="R124" s="246">
        <v>12</v>
      </c>
      <c r="S124" s="247">
        <f t="shared" ref="S124:S129" si="2">Q124*R124</f>
        <v>0</v>
      </c>
      <c r="T124" s="303"/>
      <c r="U124" s="248"/>
    </row>
    <row r="125" spans="1:21" ht="15.5" x14ac:dyDescent="0.35">
      <c r="A125" s="251" t="s">
        <v>1036</v>
      </c>
      <c r="B125" s="239"/>
      <c r="C125" s="240" t="s">
        <v>114</v>
      </c>
      <c r="D125" s="241" t="s">
        <v>115</v>
      </c>
      <c r="E125" s="242" t="s">
        <v>43</v>
      </c>
      <c r="F125" s="243" t="s">
        <v>542</v>
      </c>
      <c r="G125" s="244">
        <v>1</v>
      </c>
      <c r="H125" s="251" t="s">
        <v>750</v>
      </c>
      <c r="I125" s="245">
        <v>0</v>
      </c>
      <c r="J125" s="246">
        <v>36</v>
      </c>
      <c r="K125" s="247">
        <f t="shared" si="0"/>
        <v>0</v>
      </c>
      <c r="L125" s="251" t="s">
        <v>781</v>
      </c>
      <c r="M125" s="245">
        <v>0</v>
      </c>
      <c r="N125" s="246">
        <v>12</v>
      </c>
      <c r="O125" s="247">
        <f t="shared" si="1"/>
        <v>0</v>
      </c>
      <c r="P125" s="251" t="s">
        <v>815</v>
      </c>
      <c r="Q125" s="245">
        <v>0</v>
      </c>
      <c r="R125" s="246">
        <v>12</v>
      </c>
      <c r="S125" s="247">
        <f t="shared" si="2"/>
        <v>0</v>
      </c>
      <c r="T125" s="303"/>
      <c r="U125" s="248"/>
    </row>
    <row r="126" spans="1:21" ht="15.5" x14ac:dyDescent="0.35">
      <c r="A126" s="251" t="s">
        <v>1037</v>
      </c>
      <c r="B126" s="239"/>
      <c r="C126" s="240" t="s">
        <v>114</v>
      </c>
      <c r="D126" s="241" t="s">
        <v>115</v>
      </c>
      <c r="E126" s="242" t="s">
        <v>43</v>
      </c>
      <c r="F126" s="243" t="s">
        <v>542</v>
      </c>
      <c r="G126" s="244">
        <v>1</v>
      </c>
      <c r="H126" s="251" t="s">
        <v>751</v>
      </c>
      <c r="I126" s="245">
        <v>0</v>
      </c>
      <c r="J126" s="246">
        <v>36</v>
      </c>
      <c r="K126" s="247">
        <f t="shared" si="0"/>
        <v>0</v>
      </c>
      <c r="L126" s="251" t="s">
        <v>782</v>
      </c>
      <c r="M126" s="245">
        <v>0</v>
      </c>
      <c r="N126" s="246">
        <v>12</v>
      </c>
      <c r="O126" s="247">
        <f t="shared" si="1"/>
        <v>0</v>
      </c>
      <c r="P126" s="251" t="s">
        <v>816</v>
      </c>
      <c r="Q126" s="245">
        <v>0</v>
      </c>
      <c r="R126" s="246">
        <v>12</v>
      </c>
      <c r="S126" s="247">
        <f t="shared" si="2"/>
        <v>0</v>
      </c>
      <c r="T126" s="303"/>
      <c r="U126" s="248"/>
    </row>
    <row r="127" spans="1:21" ht="15.5" x14ac:dyDescent="0.35">
      <c r="A127" s="251" t="s">
        <v>1038</v>
      </c>
      <c r="B127" s="239"/>
      <c r="C127" s="240" t="s">
        <v>114</v>
      </c>
      <c r="D127" s="241" t="s">
        <v>115</v>
      </c>
      <c r="E127" s="242" t="s">
        <v>43</v>
      </c>
      <c r="F127" s="243" t="s">
        <v>138</v>
      </c>
      <c r="G127" s="244">
        <v>1</v>
      </c>
      <c r="H127" s="251" t="s">
        <v>1042</v>
      </c>
      <c r="I127" s="245">
        <v>0</v>
      </c>
      <c r="J127" s="246">
        <v>36</v>
      </c>
      <c r="K127" s="247">
        <f t="shared" si="0"/>
        <v>0</v>
      </c>
      <c r="L127" s="251" t="s">
        <v>1051</v>
      </c>
      <c r="M127" s="245">
        <v>0</v>
      </c>
      <c r="N127" s="246">
        <v>12</v>
      </c>
      <c r="O127" s="247">
        <f t="shared" si="1"/>
        <v>0</v>
      </c>
      <c r="P127" s="251" t="s">
        <v>1060</v>
      </c>
      <c r="Q127" s="245">
        <v>0</v>
      </c>
      <c r="R127" s="246">
        <v>12</v>
      </c>
      <c r="S127" s="247">
        <f t="shared" si="2"/>
        <v>0</v>
      </c>
      <c r="T127" s="303"/>
      <c r="U127" s="248"/>
    </row>
    <row r="128" spans="1:21" ht="15.5" x14ac:dyDescent="0.35">
      <c r="A128" s="251" t="s">
        <v>1039</v>
      </c>
      <c r="B128" s="239"/>
      <c r="C128" s="240" t="s">
        <v>114</v>
      </c>
      <c r="D128" s="241" t="s">
        <v>115</v>
      </c>
      <c r="E128" s="242" t="s">
        <v>43</v>
      </c>
      <c r="F128" s="243" t="s">
        <v>138</v>
      </c>
      <c r="G128" s="244">
        <v>1</v>
      </c>
      <c r="H128" s="251" t="s">
        <v>1043</v>
      </c>
      <c r="I128" s="245">
        <v>0</v>
      </c>
      <c r="J128" s="246">
        <v>36</v>
      </c>
      <c r="K128" s="247">
        <f t="shared" si="0"/>
        <v>0</v>
      </c>
      <c r="L128" s="251" t="s">
        <v>1052</v>
      </c>
      <c r="M128" s="245">
        <v>0</v>
      </c>
      <c r="N128" s="246">
        <v>12</v>
      </c>
      <c r="O128" s="247">
        <f t="shared" si="1"/>
        <v>0</v>
      </c>
      <c r="P128" s="251" t="s">
        <v>1061</v>
      </c>
      <c r="Q128" s="245">
        <v>0</v>
      </c>
      <c r="R128" s="246">
        <v>12</v>
      </c>
      <c r="S128" s="247">
        <f t="shared" si="2"/>
        <v>0</v>
      </c>
      <c r="T128" s="303"/>
      <c r="U128" s="248"/>
    </row>
    <row r="129" spans="1:21" ht="15.5" x14ac:dyDescent="0.35">
      <c r="A129" s="251" t="s">
        <v>710</v>
      </c>
      <c r="B129" s="239"/>
      <c r="C129" s="240" t="s">
        <v>114</v>
      </c>
      <c r="D129" s="241" t="s">
        <v>115</v>
      </c>
      <c r="E129" s="242" t="s">
        <v>43</v>
      </c>
      <c r="F129" s="243" t="s">
        <v>711</v>
      </c>
      <c r="G129" s="244">
        <v>1</v>
      </c>
      <c r="H129" s="251" t="s">
        <v>1044</v>
      </c>
      <c r="I129" s="245">
        <v>0</v>
      </c>
      <c r="J129" s="246">
        <v>36</v>
      </c>
      <c r="K129" s="247">
        <f t="shared" si="0"/>
        <v>0</v>
      </c>
      <c r="L129" s="251" t="s">
        <v>1053</v>
      </c>
      <c r="M129" s="245">
        <v>0</v>
      </c>
      <c r="N129" s="246">
        <v>12</v>
      </c>
      <c r="O129" s="247">
        <f t="shared" si="1"/>
        <v>0</v>
      </c>
      <c r="P129" s="251" t="s">
        <v>1062</v>
      </c>
      <c r="Q129" s="245">
        <v>0</v>
      </c>
      <c r="R129" s="246">
        <v>12</v>
      </c>
      <c r="S129" s="247">
        <f t="shared" si="2"/>
        <v>0</v>
      </c>
      <c r="T129" s="303"/>
      <c r="U129" s="248"/>
    </row>
    <row r="130" spans="1:21" ht="15.5" x14ac:dyDescent="0.35">
      <c r="A130" s="229" t="s">
        <v>41</v>
      </c>
      <c r="B130" s="230" t="s">
        <v>703</v>
      </c>
      <c r="C130" s="231"/>
      <c r="D130" s="232"/>
      <c r="E130" s="233"/>
      <c r="F130" s="234"/>
      <c r="G130" s="235"/>
      <c r="H130" s="229" t="s">
        <v>545</v>
      </c>
      <c r="I130" s="236">
        <f>SUBTOTAL(9,I131:I148)</f>
        <v>0</v>
      </c>
      <c r="J130" s="254"/>
      <c r="K130" s="226">
        <f>SUBTOTAL(9,K131:K148)</f>
        <v>0</v>
      </c>
      <c r="L130" s="229" t="s">
        <v>783</v>
      </c>
      <c r="M130" s="236">
        <f>SUBTOTAL(9,M131:M148)</f>
        <v>0</v>
      </c>
      <c r="N130" s="254"/>
      <c r="O130" s="226">
        <f>SUBTOTAL(9,O131:O148)</f>
        <v>0</v>
      </c>
      <c r="P130" s="229" t="s">
        <v>817</v>
      </c>
      <c r="Q130" s="236">
        <f>SUBTOTAL(9,Q131:Q148)</f>
        <v>0</v>
      </c>
      <c r="R130" s="254"/>
      <c r="S130" s="226">
        <f>SUBTOTAL(9,S131:S148)</f>
        <v>0</v>
      </c>
      <c r="T130" s="303"/>
      <c r="U130" s="227"/>
    </row>
    <row r="131" spans="1:21" ht="15.5" x14ac:dyDescent="0.35">
      <c r="A131" s="238" t="s">
        <v>550</v>
      </c>
      <c r="B131" s="239"/>
      <c r="C131" s="240"/>
      <c r="D131" s="241"/>
      <c r="E131" s="242"/>
      <c r="F131" s="243"/>
      <c r="G131" s="244"/>
      <c r="H131" s="238" t="s">
        <v>752</v>
      </c>
      <c r="I131" s="245">
        <f>SUBTOTAL(9,I132:I134)</f>
        <v>0</v>
      </c>
      <c r="J131" s="246"/>
      <c r="K131" s="247">
        <f>SUBTOTAL(9,K132:K134)</f>
        <v>0</v>
      </c>
      <c r="L131" s="238" t="s">
        <v>784</v>
      </c>
      <c r="M131" s="245">
        <f>SUBTOTAL(9,M132:M134)</f>
        <v>0</v>
      </c>
      <c r="N131" s="246"/>
      <c r="O131" s="247">
        <f>SUBTOTAL(9,O132:O134)</f>
        <v>0</v>
      </c>
      <c r="P131" s="238" t="s">
        <v>818</v>
      </c>
      <c r="Q131" s="245">
        <f>SUBTOTAL(9,Q132:Q134)</f>
        <v>0</v>
      </c>
      <c r="R131" s="246"/>
      <c r="S131" s="247">
        <f>SUBTOTAL(9,S132:S134)</f>
        <v>0</v>
      </c>
      <c r="T131" s="303"/>
      <c r="U131" s="248"/>
    </row>
    <row r="132" spans="1:21" ht="15.5" x14ac:dyDescent="0.35">
      <c r="A132" s="251" t="s">
        <v>708</v>
      </c>
      <c r="B132" s="239"/>
      <c r="C132" s="240" t="s">
        <v>114</v>
      </c>
      <c r="D132" s="241" t="s">
        <v>115</v>
      </c>
      <c r="E132" s="242" t="s">
        <v>43</v>
      </c>
      <c r="F132" s="243" t="s">
        <v>542</v>
      </c>
      <c r="G132" s="244">
        <v>1</v>
      </c>
      <c r="H132" s="251" t="s">
        <v>753</v>
      </c>
      <c r="I132" s="245">
        <v>0</v>
      </c>
      <c r="J132" s="246">
        <v>36</v>
      </c>
      <c r="K132" s="247">
        <f>I132*J132</f>
        <v>0</v>
      </c>
      <c r="L132" s="251" t="s">
        <v>785</v>
      </c>
      <c r="M132" s="245">
        <v>0</v>
      </c>
      <c r="N132" s="246">
        <v>12</v>
      </c>
      <c r="O132" s="247">
        <f>M132*N132</f>
        <v>0</v>
      </c>
      <c r="P132" s="251" t="s">
        <v>819</v>
      </c>
      <c r="Q132" s="245">
        <v>0</v>
      </c>
      <c r="R132" s="246">
        <v>12</v>
      </c>
      <c r="S132" s="247">
        <f>Q132*R132</f>
        <v>0</v>
      </c>
      <c r="T132" s="303"/>
      <c r="U132" s="248"/>
    </row>
    <row r="133" spans="1:21" ht="15.5" x14ac:dyDescent="0.35">
      <c r="A133" s="251" t="s">
        <v>138</v>
      </c>
      <c r="B133" s="239"/>
      <c r="C133" s="240" t="s">
        <v>114</v>
      </c>
      <c r="D133" s="241" t="s">
        <v>115</v>
      </c>
      <c r="E133" s="242" t="s">
        <v>43</v>
      </c>
      <c r="F133" s="243" t="s">
        <v>138</v>
      </c>
      <c r="G133" s="244">
        <v>1</v>
      </c>
      <c r="H133" s="251" t="s">
        <v>754</v>
      </c>
      <c r="I133" s="245">
        <v>0</v>
      </c>
      <c r="J133" s="246">
        <v>36</v>
      </c>
      <c r="K133" s="247">
        <f>I133*J133</f>
        <v>0</v>
      </c>
      <c r="L133" s="251" t="s">
        <v>786</v>
      </c>
      <c r="M133" s="245">
        <v>0</v>
      </c>
      <c r="N133" s="246">
        <v>12</v>
      </c>
      <c r="O133" s="247">
        <f>M133*N133</f>
        <v>0</v>
      </c>
      <c r="P133" s="251" t="s">
        <v>820</v>
      </c>
      <c r="Q133" s="245">
        <v>0</v>
      </c>
      <c r="R133" s="246">
        <v>12</v>
      </c>
      <c r="S133" s="247">
        <f>Q133*R133</f>
        <v>0</v>
      </c>
      <c r="T133" s="303"/>
      <c r="U133" s="248"/>
    </row>
    <row r="134" spans="1:21" ht="15.5" x14ac:dyDescent="0.35">
      <c r="A134" s="251" t="s">
        <v>710</v>
      </c>
      <c r="B134" s="239"/>
      <c r="C134" s="240" t="s">
        <v>114</v>
      </c>
      <c r="D134" s="241" t="s">
        <v>115</v>
      </c>
      <c r="E134" s="242" t="s">
        <v>43</v>
      </c>
      <c r="F134" s="243" t="s">
        <v>711</v>
      </c>
      <c r="G134" s="244">
        <v>1</v>
      </c>
      <c r="H134" s="251" t="s">
        <v>755</v>
      </c>
      <c r="I134" s="245">
        <v>0</v>
      </c>
      <c r="J134" s="246">
        <v>36</v>
      </c>
      <c r="K134" s="247">
        <f>I134*J134</f>
        <v>0</v>
      </c>
      <c r="L134" s="251" t="s">
        <v>787</v>
      </c>
      <c r="M134" s="245">
        <v>0</v>
      </c>
      <c r="N134" s="246">
        <v>12</v>
      </c>
      <c r="O134" s="247">
        <f>M134*N134</f>
        <v>0</v>
      </c>
      <c r="P134" s="251" t="s">
        <v>821</v>
      </c>
      <c r="Q134" s="245">
        <v>0</v>
      </c>
      <c r="R134" s="246">
        <v>12</v>
      </c>
      <c r="S134" s="247">
        <f>Q134*R134</f>
        <v>0</v>
      </c>
      <c r="T134" s="303"/>
      <c r="U134" s="248"/>
    </row>
    <row r="135" spans="1:21" ht="15.5" x14ac:dyDescent="0.35">
      <c r="A135" s="238" t="s">
        <v>160</v>
      </c>
      <c r="B135" s="239"/>
      <c r="C135" s="240"/>
      <c r="D135" s="241"/>
      <c r="E135" s="242"/>
      <c r="F135" s="243"/>
      <c r="G135" s="244"/>
      <c r="H135" s="238" t="s">
        <v>756</v>
      </c>
      <c r="I135" s="245">
        <f>SUBTOTAL(9,I136:I141)</f>
        <v>0</v>
      </c>
      <c r="J135" s="246"/>
      <c r="K135" s="247">
        <f>SUBTOTAL(9,K136:K141)</f>
        <v>0</v>
      </c>
      <c r="L135" s="238" t="s">
        <v>788</v>
      </c>
      <c r="M135" s="245">
        <f>SUBTOTAL(9,M136:M141)</f>
        <v>0</v>
      </c>
      <c r="N135" s="246"/>
      <c r="O135" s="247">
        <f>SUBTOTAL(9,O136:O141)</f>
        <v>0</v>
      </c>
      <c r="P135" s="238" t="s">
        <v>822</v>
      </c>
      <c r="Q135" s="245">
        <f>SUBTOTAL(9,Q136:Q141)</f>
        <v>0</v>
      </c>
      <c r="R135" s="246"/>
      <c r="S135" s="247">
        <f>SUBTOTAL(9,S136:S141)</f>
        <v>0</v>
      </c>
      <c r="T135" s="303"/>
      <c r="U135" s="248"/>
    </row>
    <row r="136" spans="1:21" ht="15.5" x14ac:dyDescent="0.35">
      <c r="A136" s="251" t="s">
        <v>709</v>
      </c>
      <c r="B136" s="239"/>
      <c r="C136" s="240" t="s">
        <v>114</v>
      </c>
      <c r="D136" s="241" t="s">
        <v>115</v>
      </c>
      <c r="E136" s="242" t="s">
        <v>43</v>
      </c>
      <c r="F136" s="243" t="s">
        <v>542</v>
      </c>
      <c r="G136" s="244">
        <v>1</v>
      </c>
      <c r="H136" s="251" t="s">
        <v>757</v>
      </c>
      <c r="I136" s="245">
        <v>0</v>
      </c>
      <c r="J136" s="246">
        <v>36</v>
      </c>
      <c r="K136" s="247">
        <f t="shared" ref="K136:K141" si="3">I136*J136</f>
        <v>0</v>
      </c>
      <c r="L136" s="251" t="s">
        <v>789</v>
      </c>
      <c r="M136" s="245">
        <v>0</v>
      </c>
      <c r="N136" s="246">
        <v>12</v>
      </c>
      <c r="O136" s="247">
        <f t="shared" ref="O136:O141" si="4">M136*N136</f>
        <v>0</v>
      </c>
      <c r="P136" s="251" t="s">
        <v>823</v>
      </c>
      <c r="Q136" s="245">
        <v>0</v>
      </c>
      <c r="R136" s="246">
        <v>12</v>
      </c>
      <c r="S136" s="247">
        <f t="shared" ref="S136:S141" si="5">Q136*R136</f>
        <v>0</v>
      </c>
      <c r="T136" s="303"/>
      <c r="U136" s="248"/>
    </row>
    <row r="137" spans="1:21" ht="15.5" x14ac:dyDescent="0.35">
      <c r="A137" s="251" t="s">
        <v>1036</v>
      </c>
      <c r="B137" s="239"/>
      <c r="C137" s="240" t="s">
        <v>114</v>
      </c>
      <c r="D137" s="241" t="s">
        <v>115</v>
      </c>
      <c r="E137" s="242" t="s">
        <v>43</v>
      </c>
      <c r="F137" s="243" t="s">
        <v>542</v>
      </c>
      <c r="G137" s="244">
        <v>1</v>
      </c>
      <c r="H137" s="251" t="s">
        <v>758</v>
      </c>
      <c r="I137" s="245">
        <v>0</v>
      </c>
      <c r="J137" s="246">
        <v>36</v>
      </c>
      <c r="K137" s="247">
        <f t="shared" si="3"/>
        <v>0</v>
      </c>
      <c r="L137" s="251" t="s">
        <v>790</v>
      </c>
      <c r="M137" s="245">
        <v>0</v>
      </c>
      <c r="N137" s="246">
        <v>12</v>
      </c>
      <c r="O137" s="247">
        <f t="shared" si="4"/>
        <v>0</v>
      </c>
      <c r="P137" s="251" t="s">
        <v>824</v>
      </c>
      <c r="Q137" s="245">
        <v>0</v>
      </c>
      <c r="R137" s="246">
        <v>12</v>
      </c>
      <c r="S137" s="247">
        <f t="shared" si="5"/>
        <v>0</v>
      </c>
      <c r="T137" s="303"/>
      <c r="U137" s="248"/>
    </row>
    <row r="138" spans="1:21" ht="15.5" x14ac:dyDescent="0.35">
      <c r="A138" s="251" t="s">
        <v>1037</v>
      </c>
      <c r="B138" s="239"/>
      <c r="C138" s="240" t="s">
        <v>114</v>
      </c>
      <c r="D138" s="241" t="s">
        <v>115</v>
      </c>
      <c r="E138" s="242" t="s">
        <v>43</v>
      </c>
      <c r="F138" s="243" t="s">
        <v>542</v>
      </c>
      <c r="G138" s="244">
        <v>1</v>
      </c>
      <c r="H138" s="251" t="s">
        <v>759</v>
      </c>
      <c r="I138" s="245">
        <v>0</v>
      </c>
      <c r="J138" s="246">
        <v>36</v>
      </c>
      <c r="K138" s="247">
        <f t="shared" si="3"/>
        <v>0</v>
      </c>
      <c r="L138" s="251" t="s">
        <v>791</v>
      </c>
      <c r="M138" s="245">
        <v>0</v>
      </c>
      <c r="N138" s="246">
        <v>12</v>
      </c>
      <c r="O138" s="247">
        <f t="shared" si="4"/>
        <v>0</v>
      </c>
      <c r="P138" s="251" t="s">
        <v>825</v>
      </c>
      <c r="Q138" s="245">
        <v>0</v>
      </c>
      <c r="R138" s="246">
        <v>12</v>
      </c>
      <c r="S138" s="247">
        <f t="shared" si="5"/>
        <v>0</v>
      </c>
      <c r="T138" s="303"/>
      <c r="U138" s="248"/>
    </row>
    <row r="139" spans="1:21" ht="15.5" x14ac:dyDescent="0.35">
      <c r="A139" s="251" t="s">
        <v>1038</v>
      </c>
      <c r="B139" s="239"/>
      <c r="C139" s="240" t="s">
        <v>114</v>
      </c>
      <c r="D139" s="241" t="s">
        <v>115</v>
      </c>
      <c r="E139" s="242" t="s">
        <v>43</v>
      </c>
      <c r="F139" s="243" t="s">
        <v>138</v>
      </c>
      <c r="G139" s="244">
        <v>1</v>
      </c>
      <c r="H139" s="251" t="s">
        <v>760</v>
      </c>
      <c r="I139" s="245">
        <v>0</v>
      </c>
      <c r="J139" s="246">
        <v>36</v>
      </c>
      <c r="K139" s="247">
        <f t="shared" si="3"/>
        <v>0</v>
      </c>
      <c r="L139" s="251" t="s">
        <v>792</v>
      </c>
      <c r="M139" s="245">
        <v>0</v>
      </c>
      <c r="N139" s="246">
        <v>12</v>
      </c>
      <c r="O139" s="247">
        <f t="shared" si="4"/>
        <v>0</v>
      </c>
      <c r="P139" s="251" t="s">
        <v>826</v>
      </c>
      <c r="Q139" s="245">
        <v>0</v>
      </c>
      <c r="R139" s="246">
        <v>12</v>
      </c>
      <c r="S139" s="247">
        <f t="shared" si="5"/>
        <v>0</v>
      </c>
      <c r="T139" s="303"/>
      <c r="U139" s="248"/>
    </row>
    <row r="140" spans="1:21" ht="15.5" x14ac:dyDescent="0.35">
      <c r="A140" s="251" t="s">
        <v>1039</v>
      </c>
      <c r="B140" s="239"/>
      <c r="C140" s="240" t="s">
        <v>114</v>
      </c>
      <c r="D140" s="241" t="s">
        <v>115</v>
      </c>
      <c r="E140" s="242" t="s">
        <v>43</v>
      </c>
      <c r="F140" s="243" t="s">
        <v>138</v>
      </c>
      <c r="G140" s="244">
        <v>1</v>
      </c>
      <c r="H140" s="251" t="s">
        <v>1045</v>
      </c>
      <c r="I140" s="245">
        <v>0</v>
      </c>
      <c r="J140" s="246">
        <v>36</v>
      </c>
      <c r="K140" s="247">
        <f t="shared" si="3"/>
        <v>0</v>
      </c>
      <c r="L140" s="251" t="s">
        <v>1054</v>
      </c>
      <c r="M140" s="245">
        <v>0</v>
      </c>
      <c r="N140" s="246">
        <v>12</v>
      </c>
      <c r="O140" s="247">
        <f t="shared" si="4"/>
        <v>0</v>
      </c>
      <c r="P140" s="251" t="s">
        <v>1063</v>
      </c>
      <c r="Q140" s="245">
        <v>0</v>
      </c>
      <c r="R140" s="246">
        <v>12</v>
      </c>
      <c r="S140" s="247">
        <f t="shared" si="5"/>
        <v>0</v>
      </c>
      <c r="T140" s="303"/>
      <c r="U140" s="248"/>
    </row>
    <row r="141" spans="1:21" ht="15.5" x14ac:dyDescent="0.35">
      <c r="A141" s="251" t="s">
        <v>710</v>
      </c>
      <c r="B141" s="239"/>
      <c r="C141" s="240" t="s">
        <v>114</v>
      </c>
      <c r="D141" s="241" t="s">
        <v>115</v>
      </c>
      <c r="E141" s="242" t="s">
        <v>43</v>
      </c>
      <c r="F141" s="243" t="s">
        <v>711</v>
      </c>
      <c r="G141" s="244">
        <v>1</v>
      </c>
      <c r="H141" s="251" t="s">
        <v>1046</v>
      </c>
      <c r="I141" s="245">
        <v>0</v>
      </c>
      <c r="J141" s="246">
        <v>36</v>
      </c>
      <c r="K141" s="247">
        <f t="shared" si="3"/>
        <v>0</v>
      </c>
      <c r="L141" s="251" t="s">
        <v>1055</v>
      </c>
      <c r="M141" s="245">
        <v>0</v>
      </c>
      <c r="N141" s="246">
        <v>12</v>
      </c>
      <c r="O141" s="247">
        <f t="shared" si="4"/>
        <v>0</v>
      </c>
      <c r="P141" s="251" t="s">
        <v>1064</v>
      </c>
      <c r="Q141" s="245">
        <v>0</v>
      </c>
      <c r="R141" s="246">
        <v>12</v>
      </c>
      <c r="S141" s="247">
        <f t="shared" si="5"/>
        <v>0</v>
      </c>
      <c r="T141" s="303"/>
      <c r="U141" s="248"/>
    </row>
    <row r="142" spans="1:21" ht="15.5" x14ac:dyDescent="0.35">
      <c r="A142" s="249" t="s">
        <v>568</v>
      </c>
      <c r="B142" s="239"/>
      <c r="C142" s="240"/>
      <c r="D142" s="241"/>
      <c r="E142" s="242"/>
      <c r="F142" s="243"/>
      <c r="G142" s="244"/>
      <c r="H142" s="238" t="s">
        <v>761</v>
      </c>
      <c r="I142" s="245">
        <f>SUBTOTAL(9,I143:I148)</f>
        <v>0</v>
      </c>
      <c r="J142" s="246"/>
      <c r="K142" s="247">
        <f>SUBTOTAL(9,K143:K148)</f>
        <v>0</v>
      </c>
      <c r="L142" s="238" t="s">
        <v>793</v>
      </c>
      <c r="M142" s="245">
        <f>SUBTOTAL(9,M143:M148)</f>
        <v>0</v>
      </c>
      <c r="N142" s="246"/>
      <c r="O142" s="247">
        <f>SUBTOTAL(9,O143:O148)</f>
        <v>0</v>
      </c>
      <c r="P142" s="238" t="s">
        <v>827</v>
      </c>
      <c r="Q142" s="245">
        <f>SUBTOTAL(9,Q143:Q148)</f>
        <v>0</v>
      </c>
      <c r="R142" s="246"/>
      <c r="S142" s="247">
        <f>SUBTOTAL(9,S143:S148)</f>
        <v>0</v>
      </c>
      <c r="T142" s="303"/>
      <c r="U142" s="248"/>
    </row>
    <row r="143" spans="1:21" ht="15.5" x14ac:dyDescent="0.35">
      <c r="A143" s="251" t="s">
        <v>709</v>
      </c>
      <c r="B143" s="239"/>
      <c r="C143" s="240" t="s">
        <v>114</v>
      </c>
      <c r="D143" s="241" t="s">
        <v>115</v>
      </c>
      <c r="E143" s="242" t="s">
        <v>43</v>
      </c>
      <c r="F143" s="243" t="s">
        <v>542</v>
      </c>
      <c r="G143" s="244">
        <v>1</v>
      </c>
      <c r="H143" s="251" t="s">
        <v>762</v>
      </c>
      <c r="I143" s="245">
        <v>0</v>
      </c>
      <c r="J143" s="246">
        <v>36</v>
      </c>
      <c r="K143" s="247">
        <f t="shared" ref="K143:K148" si="6">I143*J143</f>
        <v>0</v>
      </c>
      <c r="L143" s="251" t="s">
        <v>794</v>
      </c>
      <c r="M143" s="245">
        <v>0</v>
      </c>
      <c r="N143" s="246">
        <v>12</v>
      </c>
      <c r="O143" s="247">
        <f t="shared" ref="O143:O148" si="7">M143*N143</f>
        <v>0</v>
      </c>
      <c r="P143" s="251" t="s">
        <v>828</v>
      </c>
      <c r="Q143" s="245">
        <v>0</v>
      </c>
      <c r="R143" s="246">
        <v>12</v>
      </c>
      <c r="S143" s="247">
        <f t="shared" ref="S143:S148" si="8">Q143*R143</f>
        <v>0</v>
      </c>
      <c r="T143" s="303"/>
      <c r="U143" s="248"/>
    </row>
    <row r="144" spans="1:21" ht="15.5" x14ac:dyDescent="0.35">
      <c r="A144" s="251" t="s">
        <v>1036</v>
      </c>
      <c r="B144" s="239"/>
      <c r="C144" s="240" t="s">
        <v>114</v>
      </c>
      <c r="D144" s="241" t="s">
        <v>115</v>
      </c>
      <c r="E144" s="242" t="s">
        <v>43</v>
      </c>
      <c r="F144" s="243" t="s">
        <v>542</v>
      </c>
      <c r="G144" s="244">
        <v>1</v>
      </c>
      <c r="H144" s="251" t="s">
        <v>763</v>
      </c>
      <c r="I144" s="245">
        <v>0</v>
      </c>
      <c r="J144" s="246">
        <v>36</v>
      </c>
      <c r="K144" s="247">
        <f t="shared" si="6"/>
        <v>0</v>
      </c>
      <c r="L144" s="251" t="s">
        <v>795</v>
      </c>
      <c r="M144" s="245">
        <v>0</v>
      </c>
      <c r="N144" s="246">
        <v>12</v>
      </c>
      <c r="O144" s="247">
        <f t="shared" si="7"/>
        <v>0</v>
      </c>
      <c r="P144" s="251" t="s">
        <v>829</v>
      </c>
      <c r="Q144" s="245">
        <v>0</v>
      </c>
      <c r="R144" s="246">
        <v>12</v>
      </c>
      <c r="S144" s="247">
        <f t="shared" si="8"/>
        <v>0</v>
      </c>
      <c r="T144" s="303"/>
      <c r="U144" s="248"/>
    </row>
    <row r="145" spans="1:21" ht="15.5" x14ac:dyDescent="0.35">
      <c r="A145" s="251" t="s">
        <v>1037</v>
      </c>
      <c r="B145" s="239"/>
      <c r="C145" s="240" t="s">
        <v>114</v>
      </c>
      <c r="D145" s="241" t="s">
        <v>115</v>
      </c>
      <c r="E145" s="242" t="s">
        <v>43</v>
      </c>
      <c r="F145" s="243" t="s">
        <v>542</v>
      </c>
      <c r="G145" s="244">
        <v>1</v>
      </c>
      <c r="H145" s="251" t="s">
        <v>764</v>
      </c>
      <c r="I145" s="245">
        <v>0</v>
      </c>
      <c r="J145" s="246">
        <v>36</v>
      </c>
      <c r="K145" s="247">
        <f t="shared" si="6"/>
        <v>0</v>
      </c>
      <c r="L145" s="251" t="s">
        <v>796</v>
      </c>
      <c r="M145" s="245">
        <v>0</v>
      </c>
      <c r="N145" s="246">
        <v>12</v>
      </c>
      <c r="O145" s="247">
        <f t="shared" si="7"/>
        <v>0</v>
      </c>
      <c r="P145" s="251" t="s">
        <v>830</v>
      </c>
      <c r="Q145" s="245">
        <v>0</v>
      </c>
      <c r="R145" s="246">
        <v>12</v>
      </c>
      <c r="S145" s="247">
        <f t="shared" si="8"/>
        <v>0</v>
      </c>
      <c r="T145" s="303"/>
      <c r="U145" s="248"/>
    </row>
    <row r="146" spans="1:21" ht="15.5" x14ac:dyDescent="0.35">
      <c r="A146" s="251" t="s">
        <v>1038</v>
      </c>
      <c r="B146" s="239"/>
      <c r="C146" s="240" t="s">
        <v>114</v>
      </c>
      <c r="D146" s="241" t="s">
        <v>115</v>
      </c>
      <c r="E146" s="242" t="s">
        <v>43</v>
      </c>
      <c r="F146" s="243" t="s">
        <v>138</v>
      </c>
      <c r="G146" s="244">
        <v>1</v>
      </c>
      <c r="H146" s="251" t="s">
        <v>765</v>
      </c>
      <c r="I146" s="245">
        <v>0</v>
      </c>
      <c r="J146" s="246">
        <v>36</v>
      </c>
      <c r="K146" s="247">
        <f t="shared" si="6"/>
        <v>0</v>
      </c>
      <c r="L146" s="251" t="s">
        <v>797</v>
      </c>
      <c r="M146" s="245">
        <v>0</v>
      </c>
      <c r="N146" s="246">
        <v>12</v>
      </c>
      <c r="O146" s="247">
        <f t="shared" si="7"/>
        <v>0</v>
      </c>
      <c r="P146" s="251" t="s">
        <v>831</v>
      </c>
      <c r="Q146" s="245">
        <v>0</v>
      </c>
      <c r="R146" s="246">
        <v>12</v>
      </c>
      <c r="S146" s="247">
        <f t="shared" si="8"/>
        <v>0</v>
      </c>
      <c r="T146" s="303"/>
      <c r="U146" s="248"/>
    </row>
    <row r="147" spans="1:21" ht="15.5" x14ac:dyDescent="0.35">
      <c r="A147" s="251" t="s">
        <v>1039</v>
      </c>
      <c r="B147" s="239"/>
      <c r="C147" s="240" t="s">
        <v>114</v>
      </c>
      <c r="D147" s="241" t="s">
        <v>115</v>
      </c>
      <c r="E147" s="242" t="s">
        <v>43</v>
      </c>
      <c r="F147" s="243" t="s">
        <v>138</v>
      </c>
      <c r="G147" s="244">
        <v>1</v>
      </c>
      <c r="H147" s="251" t="s">
        <v>1047</v>
      </c>
      <c r="I147" s="245">
        <v>0</v>
      </c>
      <c r="J147" s="246">
        <v>36</v>
      </c>
      <c r="K147" s="247">
        <f t="shared" si="6"/>
        <v>0</v>
      </c>
      <c r="L147" s="251" t="s">
        <v>1056</v>
      </c>
      <c r="M147" s="245">
        <v>0</v>
      </c>
      <c r="N147" s="246">
        <v>12</v>
      </c>
      <c r="O147" s="247">
        <f t="shared" si="7"/>
        <v>0</v>
      </c>
      <c r="P147" s="251" t="s">
        <v>1065</v>
      </c>
      <c r="Q147" s="245">
        <v>0</v>
      </c>
      <c r="R147" s="246">
        <v>12</v>
      </c>
      <c r="S147" s="247">
        <f t="shared" si="8"/>
        <v>0</v>
      </c>
      <c r="T147" s="303"/>
      <c r="U147" s="248"/>
    </row>
    <row r="148" spans="1:21" ht="15.5" x14ac:dyDescent="0.35">
      <c r="A148" s="251" t="s">
        <v>710</v>
      </c>
      <c r="B148" s="239"/>
      <c r="C148" s="240" t="s">
        <v>114</v>
      </c>
      <c r="D148" s="241" t="s">
        <v>115</v>
      </c>
      <c r="E148" s="242" t="s">
        <v>43</v>
      </c>
      <c r="F148" s="243" t="s">
        <v>711</v>
      </c>
      <c r="G148" s="244">
        <v>1</v>
      </c>
      <c r="H148" s="251" t="s">
        <v>1048</v>
      </c>
      <c r="I148" s="245">
        <v>0</v>
      </c>
      <c r="J148" s="246">
        <v>36</v>
      </c>
      <c r="K148" s="247">
        <f t="shared" si="6"/>
        <v>0</v>
      </c>
      <c r="L148" s="251" t="s">
        <v>1057</v>
      </c>
      <c r="M148" s="245">
        <v>0</v>
      </c>
      <c r="N148" s="246">
        <v>12</v>
      </c>
      <c r="O148" s="247">
        <f t="shared" si="7"/>
        <v>0</v>
      </c>
      <c r="P148" s="251" t="s">
        <v>1066</v>
      </c>
      <c r="Q148" s="245">
        <v>0</v>
      </c>
      <c r="R148" s="246">
        <v>12</v>
      </c>
      <c r="S148" s="247">
        <f t="shared" si="8"/>
        <v>0</v>
      </c>
      <c r="T148" s="303"/>
      <c r="U148" s="248"/>
    </row>
    <row r="149" spans="1:21" ht="15.5" x14ac:dyDescent="0.35">
      <c r="A149" s="229" t="s">
        <v>42</v>
      </c>
      <c r="B149" s="230" t="s">
        <v>704</v>
      </c>
      <c r="C149" s="231"/>
      <c r="D149" s="232"/>
      <c r="E149" s="233"/>
      <c r="F149" s="234"/>
      <c r="G149" s="235"/>
      <c r="H149" s="229" t="s">
        <v>2328</v>
      </c>
      <c r="I149" s="236">
        <f>SUBTOTAL(9,I150)</f>
        <v>0</v>
      </c>
      <c r="J149" s="254"/>
      <c r="K149" s="226">
        <f>SUBTOTAL(9,K150)</f>
        <v>0</v>
      </c>
      <c r="L149" s="229" t="s">
        <v>798</v>
      </c>
      <c r="M149" s="236">
        <f>SUBTOTAL(9,M150)</f>
        <v>0</v>
      </c>
      <c r="N149" s="254"/>
      <c r="O149" s="226">
        <f>SUBTOTAL(9,O150)</f>
        <v>0</v>
      </c>
      <c r="P149" s="229" t="s">
        <v>832</v>
      </c>
      <c r="Q149" s="236">
        <f>SUBTOTAL(9,Q150)</f>
        <v>0</v>
      </c>
      <c r="R149" s="254"/>
      <c r="S149" s="226">
        <f>SUBTOTAL(9,S150)</f>
        <v>0</v>
      </c>
      <c r="T149" s="303"/>
      <c r="U149" s="227"/>
    </row>
    <row r="150" spans="1:21" ht="16" thickBot="1" x14ac:dyDescent="0.4">
      <c r="A150" s="268" t="s">
        <v>550</v>
      </c>
      <c r="B150" s="263"/>
      <c r="C150" s="264" t="s">
        <v>114</v>
      </c>
      <c r="D150" s="265" t="s">
        <v>115</v>
      </c>
      <c r="E150" s="266" t="s">
        <v>43</v>
      </c>
      <c r="F150" s="272" t="s">
        <v>711</v>
      </c>
      <c r="G150" s="267">
        <v>1</v>
      </c>
      <c r="H150" s="268" t="s">
        <v>2329</v>
      </c>
      <c r="I150" s="269">
        <v>0</v>
      </c>
      <c r="J150" s="273">
        <v>36</v>
      </c>
      <c r="K150" s="270">
        <f>I150*J150</f>
        <v>0</v>
      </c>
      <c r="L150" s="268" t="s">
        <v>799</v>
      </c>
      <c r="M150" s="269">
        <v>0</v>
      </c>
      <c r="N150" s="273">
        <v>12</v>
      </c>
      <c r="O150" s="270">
        <f>M150*N150</f>
        <v>0</v>
      </c>
      <c r="P150" s="268" t="s">
        <v>833</v>
      </c>
      <c r="Q150" s="269">
        <v>0</v>
      </c>
      <c r="R150" s="273">
        <v>12</v>
      </c>
      <c r="S150" s="270">
        <f>Q150*R150</f>
        <v>0</v>
      </c>
      <c r="T150" s="304"/>
      <c r="U150" s="271"/>
    </row>
    <row r="1048543" spans="3:3" x14ac:dyDescent="0.35">
      <c r="C1048543" s="274" t="s">
        <v>15</v>
      </c>
    </row>
  </sheetData>
  <mergeCells count="39">
    <mergeCell ref="T105:T106"/>
    <mergeCell ref="U105:U106"/>
    <mergeCell ref="T107:T150"/>
    <mergeCell ref="F105:F106"/>
    <mergeCell ref="G105:G106"/>
    <mergeCell ref="H105:K105"/>
    <mergeCell ref="L105:O105"/>
    <mergeCell ref="P105:S105"/>
    <mergeCell ref="A105:A106"/>
    <mergeCell ref="B105:B106"/>
    <mergeCell ref="C105:C106"/>
    <mergeCell ref="D105:D106"/>
    <mergeCell ref="E105:E106"/>
    <mergeCell ref="P53:S53"/>
    <mergeCell ref="T53:T54"/>
    <mergeCell ref="U53:U54"/>
    <mergeCell ref="T55:T103"/>
    <mergeCell ref="A53:A54"/>
    <mergeCell ref="B53:B54"/>
    <mergeCell ref="C53:C54"/>
    <mergeCell ref="D53:D54"/>
    <mergeCell ref="E53:E54"/>
    <mergeCell ref="F53:F54"/>
    <mergeCell ref="G53:G54"/>
    <mergeCell ref="H53:K53"/>
    <mergeCell ref="L53:O53"/>
    <mergeCell ref="U1:U2"/>
    <mergeCell ref="A1:A2"/>
    <mergeCell ref="B1:B2"/>
    <mergeCell ref="C1:C2"/>
    <mergeCell ref="D1:D2"/>
    <mergeCell ref="E1:E2"/>
    <mergeCell ref="F1:F2"/>
    <mergeCell ref="T3:T51"/>
    <mergeCell ref="G1:G2"/>
    <mergeCell ref="H1:K1"/>
    <mergeCell ref="L1:O1"/>
    <mergeCell ref="P1:S1"/>
    <mergeCell ref="T1:T2"/>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 T107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60" zoomScaleNormal="6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2.269531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554</v>
      </c>
      <c r="B3" s="222"/>
      <c r="C3" s="222"/>
      <c r="D3" s="222"/>
      <c r="E3" s="222"/>
      <c r="F3" s="222"/>
      <c r="G3" s="223">
        <v>323</v>
      </c>
      <c r="H3" s="224" t="s">
        <v>25</v>
      </c>
      <c r="I3" s="222"/>
      <c r="J3" s="225"/>
      <c r="K3" s="226">
        <f>SUBTOTAL(9,K4:K51)</f>
        <v>0</v>
      </c>
      <c r="L3" s="224" t="s">
        <v>50</v>
      </c>
      <c r="M3" s="222"/>
      <c r="N3" s="225"/>
      <c r="O3" s="226">
        <f>SUBTOTAL(9,O4:O51)</f>
        <v>0</v>
      </c>
      <c r="P3" s="224" t="s">
        <v>69</v>
      </c>
      <c r="Q3" s="222"/>
      <c r="R3" s="225"/>
      <c r="S3" s="226">
        <f>SUBTOTAL(9,S4:S51)</f>
        <v>0</v>
      </c>
      <c r="T3" s="302"/>
      <c r="U3" s="227"/>
    </row>
    <row r="4" spans="1:21" s="228" customFormat="1" ht="15.65" customHeight="1" x14ac:dyDescent="0.35">
      <c r="A4" s="229" t="s">
        <v>39</v>
      </c>
      <c r="B4" s="230" t="s">
        <v>701</v>
      </c>
      <c r="C4" s="231"/>
      <c r="D4" s="232"/>
      <c r="E4" s="233"/>
      <c r="F4" s="234"/>
      <c r="G4" s="235"/>
      <c r="H4" s="229" t="s">
        <v>26</v>
      </c>
      <c r="I4" s="236">
        <f>SUBTOTAL(9,I5:I6)</f>
        <v>0</v>
      </c>
      <c r="J4" s="237"/>
      <c r="K4" s="226">
        <f>SUBTOTAL(9,K5:K6)</f>
        <v>0</v>
      </c>
      <c r="L4" s="229" t="s">
        <v>51</v>
      </c>
      <c r="M4" s="236">
        <f>SUBTOTAL(9,M5:M6)</f>
        <v>0</v>
      </c>
      <c r="N4" s="237"/>
      <c r="O4" s="226">
        <f>SUBTOTAL(9,O5:O6)</f>
        <v>0</v>
      </c>
      <c r="P4" s="229" t="s">
        <v>70</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48</v>
      </c>
      <c r="H5" s="238" t="s">
        <v>871</v>
      </c>
      <c r="I5" s="245">
        <v>0</v>
      </c>
      <c r="J5" s="246">
        <v>36</v>
      </c>
      <c r="K5" s="247">
        <f>I5*J5</f>
        <v>0</v>
      </c>
      <c r="L5" s="238" t="s">
        <v>893</v>
      </c>
      <c r="M5" s="245">
        <v>0</v>
      </c>
      <c r="N5" s="246">
        <v>12</v>
      </c>
      <c r="O5" s="247">
        <f>M5*N5</f>
        <v>0</v>
      </c>
      <c r="P5" s="238" t="s">
        <v>915</v>
      </c>
      <c r="Q5" s="245">
        <v>0</v>
      </c>
      <c r="R5" s="246">
        <v>12</v>
      </c>
      <c r="S5" s="247">
        <f>Q5*R5</f>
        <v>0</v>
      </c>
      <c r="T5" s="303"/>
      <c r="U5" s="248"/>
    </row>
    <row r="6" spans="1:21" ht="15.65" customHeight="1" x14ac:dyDescent="0.35">
      <c r="A6" s="238" t="s">
        <v>160</v>
      </c>
      <c r="B6" s="239"/>
      <c r="C6" s="240" t="s">
        <v>114</v>
      </c>
      <c r="D6" s="241" t="s">
        <v>115</v>
      </c>
      <c r="E6" s="242" t="s">
        <v>43</v>
      </c>
      <c r="F6" s="243" t="s">
        <v>920</v>
      </c>
      <c r="G6" s="244">
        <v>48</v>
      </c>
      <c r="H6" s="238" t="s">
        <v>872</v>
      </c>
      <c r="I6" s="245">
        <v>0</v>
      </c>
      <c r="J6" s="246">
        <v>36</v>
      </c>
      <c r="K6" s="247">
        <f>I6*J6</f>
        <v>0</v>
      </c>
      <c r="L6" s="238" t="s">
        <v>894</v>
      </c>
      <c r="M6" s="245">
        <v>0</v>
      </c>
      <c r="N6" s="246">
        <v>12</v>
      </c>
      <c r="O6" s="247">
        <f>M6*N6</f>
        <v>0</v>
      </c>
      <c r="P6" s="238" t="s">
        <v>916</v>
      </c>
      <c r="Q6" s="245">
        <v>0</v>
      </c>
      <c r="R6" s="246">
        <v>12</v>
      </c>
      <c r="S6" s="247">
        <f>Q6*R6</f>
        <v>0</v>
      </c>
      <c r="T6" s="303"/>
      <c r="U6" s="248"/>
    </row>
    <row r="7" spans="1:21" s="228" customFormat="1" ht="15.65" customHeight="1" x14ac:dyDescent="0.35">
      <c r="A7" s="229" t="s">
        <v>40</v>
      </c>
      <c r="B7" s="230" t="s">
        <v>702</v>
      </c>
      <c r="C7" s="231"/>
      <c r="D7" s="232"/>
      <c r="E7" s="233"/>
      <c r="F7" s="234"/>
      <c r="G7" s="235"/>
      <c r="H7" s="229" t="s">
        <v>27</v>
      </c>
      <c r="I7" s="236">
        <f>SUBTOTAL(9,I8:I28)</f>
        <v>0</v>
      </c>
      <c r="J7" s="237"/>
      <c r="K7" s="226">
        <f>SUBTOTAL(9,K8:K28)</f>
        <v>0</v>
      </c>
      <c r="L7" s="229" t="s">
        <v>52</v>
      </c>
      <c r="M7" s="236">
        <f>SUBTOTAL(9,M8:M28)</f>
        <v>0</v>
      </c>
      <c r="N7" s="237"/>
      <c r="O7" s="226">
        <f>SUBTOTAL(9,O8:O28)</f>
        <v>0</v>
      </c>
      <c r="P7" s="229" t="s">
        <v>71</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194</v>
      </c>
      <c r="H8" s="238" t="s">
        <v>873</v>
      </c>
      <c r="I8" s="245">
        <v>0</v>
      </c>
      <c r="J8" s="246">
        <v>36</v>
      </c>
      <c r="K8" s="247">
        <f>I8*J8</f>
        <v>0</v>
      </c>
      <c r="L8" s="238" t="s">
        <v>895</v>
      </c>
      <c r="M8" s="245">
        <v>0</v>
      </c>
      <c r="N8" s="246">
        <v>12</v>
      </c>
      <c r="O8" s="247">
        <f>M8*N8</f>
        <v>0</v>
      </c>
      <c r="P8" s="238" t="s">
        <v>917</v>
      </c>
      <c r="Q8" s="245">
        <v>0</v>
      </c>
      <c r="R8" s="246">
        <v>12</v>
      </c>
      <c r="S8" s="247">
        <f>Q8*R8</f>
        <v>0</v>
      </c>
      <c r="T8" s="303"/>
      <c r="U8" s="248"/>
    </row>
    <row r="9" spans="1:21" ht="15.65" customHeight="1" x14ac:dyDescent="0.35">
      <c r="A9" s="238" t="s">
        <v>160</v>
      </c>
      <c r="B9" s="239"/>
      <c r="C9" s="240" t="s">
        <v>114</v>
      </c>
      <c r="D9" s="241" t="s">
        <v>115</v>
      </c>
      <c r="E9" s="242" t="s">
        <v>43</v>
      </c>
      <c r="F9" s="243" t="s">
        <v>920</v>
      </c>
      <c r="G9" s="244">
        <v>194</v>
      </c>
      <c r="H9" s="238" t="s">
        <v>874</v>
      </c>
      <c r="I9" s="245">
        <v>0</v>
      </c>
      <c r="J9" s="246">
        <v>36</v>
      </c>
      <c r="K9" s="247">
        <f>I9*J9</f>
        <v>0</v>
      </c>
      <c r="L9" s="238" t="s">
        <v>896</v>
      </c>
      <c r="M9" s="245">
        <v>0</v>
      </c>
      <c r="N9" s="246">
        <v>12</v>
      </c>
      <c r="O9" s="247">
        <f>M9*N9</f>
        <v>0</v>
      </c>
      <c r="P9" s="238" t="s">
        <v>918</v>
      </c>
      <c r="Q9" s="245">
        <v>0</v>
      </c>
      <c r="R9" s="246">
        <v>12</v>
      </c>
      <c r="S9" s="247">
        <f>Q9*R9</f>
        <v>0</v>
      </c>
      <c r="T9" s="303"/>
      <c r="U9" s="248"/>
    </row>
    <row r="10" spans="1:21" ht="15.65" customHeight="1" x14ac:dyDescent="0.35">
      <c r="A10" s="249" t="s">
        <v>568</v>
      </c>
      <c r="B10" s="239"/>
      <c r="C10" s="240"/>
      <c r="D10" s="241"/>
      <c r="E10" s="242"/>
      <c r="F10" s="243"/>
      <c r="G10" s="244"/>
      <c r="H10" s="238" t="s">
        <v>875</v>
      </c>
      <c r="I10" s="245">
        <f>SUBTOTAL(9,I11:I15)</f>
        <v>0</v>
      </c>
      <c r="J10" s="246"/>
      <c r="K10" s="247">
        <f>SUBTOTAL(9,K11:K15)</f>
        <v>0</v>
      </c>
      <c r="L10" s="238" t="s">
        <v>897</v>
      </c>
      <c r="M10" s="245">
        <f>SUBTOTAL(9,M11:M15)</f>
        <v>0</v>
      </c>
      <c r="N10" s="246"/>
      <c r="O10" s="247">
        <f>SUBTOTAL(9,O11:O15)</f>
        <v>0</v>
      </c>
      <c r="P10" s="238" t="s">
        <v>919</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194</v>
      </c>
      <c r="H11" s="251" t="s">
        <v>876</v>
      </c>
      <c r="I11" s="245">
        <v>0</v>
      </c>
      <c r="J11" s="246">
        <v>36</v>
      </c>
      <c r="K11" s="247">
        <f>I11*J11</f>
        <v>0</v>
      </c>
      <c r="L11" s="251" t="s">
        <v>898</v>
      </c>
      <c r="M11" s="245">
        <v>0</v>
      </c>
      <c r="N11" s="246">
        <v>12</v>
      </c>
      <c r="O11" s="247">
        <f>M11*N11</f>
        <v>0</v>
      </c>
      <c r="P11" s="251" t="s">
        <v>922</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194</v>
      </c>
      <c r="H12" s="251" t="s">
        <v>877</v>
      </c>
      <c r="I12" s="245">
        <v>0</v>
      </c>
      <c r="J12" s="246">
        <v>36</v>
      </c>
      <c r="K12" s="247">
        <f>I12*J12</f>
        <v>0</v>
      </c>
      <c r="L12" s="251" t="s">
        <v>899</v>
      </c>
      <c r="M12" s="245">
        <v>0</v>
      </c>
      <c r="N12" s="246">
        <v>12</v>
      </c>
      <c r="O12" s="247">
        <f>M12*N12</f>
        <v>0</v>
      </c>
      <c r="P12" s="251" t="s">
        <v>923</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194</v>
      </c>
      <c r="H13" s="251" t="s">
        <v>878</v>
      </c>
      <c r="I13" s="245">
        <v>0</v>
      </c>
      <c r="J13" s="246">
        <v>36</v>
      </c>
      <c r="K13" s="247">
        <f>I13*J13</f>
        <v>0</v>
      </c>
      <c r="L13" s="251" t="s">
        <v>900</v>
      </c>
      <c r="M13" s="245">
        <v>0</v>
      </c>
      <c r="N13" s="246">
        <v>12</v>
      </c>
      <c r="O13" s="247">
        <f>M13*N13</f>
        <v>0</v>
      </c>
      <c r="P13" s="251" t="s">
        <v>924</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194</v>
      </c>
      <c r="H14" s="251" t="s">
        <v>1089</v>
      </c>
      <c r="I14" s="245">
        <v>0</v>
      </c>
      <c r="J14" s="246">
        <v>36</v>
      </c>
      <c r="K14" s="247">
        <f>I14*J14</f>
        <v>0</v>
      </c>
      <c r="L14" s="251" t="s">
        <v>1091</v>
      </c>
      <c r="M14" s="245">
        <v>0</v>
      </c>
      <c r="N14" s="246">
        <v>12</v>
      </c>
      <c r="O14" s="247">
        <f>M14*N14</f>
        <v>0</v>
      </c>
      <c r="P14" s="251" t="s">
        <v>1093</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194</v>
      </c>
      <c r="H15" s="251" t="s">
        <v>1090</v>
      </c>
      <c r="I15" s="245">
        <v>0</v>
      </c>
      <c r="J15" s="246">
        <v>36</v>
      </c>
      <c r="K15" s="247">
        <f>I15*J15</f>
        <v>0</v>
      </c>
      <c r="L15" s="251" t="s">
        <v>1092</v>
      </c>
      <c r="M15" s="245">
        <v>0</v>
      </c>
      <c r="N15" s="246">
        <v>12</v>
      </c>
      <c r="O15" s="247">
        <f>M15*N15</f>
        <v>0</v>
      </c>
      <c r="P15" s="251" t="s">
        <v>1094</v>
      </c>
      <c r="Q15" s="245">
        <v>0</v>
      </c>
      <c r="R15" s="246">
        <v>12</v>
      </c>
      <c r="S15" s="247">
        <f>Q15*R15</f>
        <v>0</v>
      </c>
      <c r="T15" s="303"/>
      <c r="U15" s="248"/>
    </row>
    <row r="16" spans="1:21" ht="15.65" customHeight="1" x14ac:dyDescent="0.35">
      <c r="A16" s="249" t="s">
        <v>569</v>
      </c>
      <c r="B16" s="239"/>
      <c r="C16" s="240"/>
      <c r="D16" s="241"/>
      <c r="E16" s="242"/>
      <c r="F16" s="243"/>
      <c r="G16" s="244"/>
      <c r="H16" s="238" t="s">
        <v>879</v>
      </c>
      <c r="I16" s="245">
        <f>SUBTOTAL(9,I17:I28)</f>
        <v>0</v>
      </c>
      <c r="J16" s="246"/>
      <c r="K16" s="247">
        <f>SUBTOTAL(9,K17:K28)</f>
        <v>0</v>
      </c>
      <c r="L16" s="238" t="s">
        <v>901</v>
      </c>
      <c r="M16" s="245">
        <f>SUBTOTAL(9,M17:M28)</f>
        <v>0</v>
      </c>
      <c r="N16" s="246"/>
      <c r="O16" s="247">
        <f>SUBTOTAL(9,O17:O28)</f>
        <v>0</v>
      </c>
      <c r="P16" s="238" t="s">
        <v>925</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880</v>
      </c>
      <c r="I17" s="245">
        <f>SUBTOTAL(9,I18:I22)</f>
        <v>0</v>
      </c>
      <c r="J17" s="246"/>
      <c r="K17" s="247">
        <f>SUBTOTAL(9,K18:K22)</f>
        <v>0</v>
      </c>
      <c r="L17" s="251" t="s">
        <v>902</v>
      </c>
      <c r="M17" s="245">
        <f>SUBTOTAL(9,M18:M22)</f>
        <v>0</v>
      </c>
      <c r="N17" s="246"/>
      <c r="O17" s="247">
        <f>SUBTOTAL(9,O18:O22)</f>
        <v>0</v>
      </c>
      <c r="P17" s="251" t="s">
        <v>926</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194</v>
      </c>
      <c r="H18" s="253" t="s">
        <v>2767</v>
      </c>
      <c r="I18" s="245">
        <v>0</v>
      </c>
      <c r="J18" s="246">
        <v>36</v>
      </c>
      <c r="K18" s="247">
        <f>I18*J18</f>
        <v>0</v>
      </c>
      <c r="L18" s="253" t="s">
        <v>2777</v>
      </c>
      <c r="M18" s="245">
        <v>0</v>
      </c>
      <c r="N18" s="246">
        <v>12</v>
      </c>
      <c r="O18" s="247">
        <f>M18*N18</f>
        <v>0</v>
      </c>
      <c r="P18" s="253" t="s">
        <v>2787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194</v>
      </c>
      <c r="H19" s="253" t="s">
        <v>2768</v>
      </c>
      <c r="I19" s="245">
        <v>0</v>
      </c>
      <c r="J19" s="246">
        <v>36</v>
      </c>
      <c r="K19" s="247">
        <f>I19*J19</f>
        <v>0</v>
      </c>
      <c r="L19" s="253" t="s">
        <v>2778</v>
      </c>
      <c r="M19" s="245">
        <v>0</v>
      </c>
      <c r="N19" s="246">
        <v>12</v>
      </c>
      <c r="O19" s="247">
        <f>M19*N19</f>
        <v>0</v>
      </c>
      <c r="P19" s="253" t="s">
        <v>2788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194</v>
      </c>
      <c r="H20" s="253" t="s">
        <v>2769</v>
      </c>
      <c r="I20" s="245">
        <v>0</v>
      </c>
      <c r="J20" s="246">
        <v>36</v>
      </c>
      <c r="K20" s="247">
        <f>I20*J20</f>
        <v>0</v>
      </c>
      <c r="L20" s="253" t="s">
        <v>2779</v>
      </c>
      <c r="M20" s="245">
        <v>0</v>
      </c>
      <c r="N20" s="246">
        <v>12</v>
      </c>
      <c r="O20" s="247">
        <f>M20*N20</f>
        <v>0</v>
      </c>
      <c r="P20" s="253" t="s">
        <v>2789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194</v>
      </c>
      <c r="H21" s="253" t="s">
        <v>2770</v>
      </c>
      <c r="I21" s="245">
        <v>0</v>
      </c>
      <c r="J21" s="246">
        <v>36</v>
      </c>
      <c r="K21" s="247">
        <f>I21*J21</f>
        <v>0</v>
      </c>
      <c r="L21" s="253" t="s">
        <v>2780</v>
      </c>
      <c r="M21" s="245">
        <v>0</v>
      </c>
      <c r="N21" s="246">
        <v>12</v>
      </c>
      <c r="O21" s="247">
        <f>M21*N21</f>
        <v>0</v>
      </c>
      <c r="P21" s="253" t="s">
        <v>2790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194</v>
      </c>
      <c r="H22" s="253" t="s">
        <v>2771</v>
      </c>
      <c r="I22" s="245">
        <v>0</v>
      </c>
      <c r="J22" s="246">
        <v>36</v>
      </c>
      <c r="K22" s="247">
        <f>I22*J22</f>
        <v>0</v>
      </c>
      <c r="L22" s="253" t="s">
        <v>2781</v>
      </c>
      <c r="M22" s="245">
        <v>0</v>
      </c>
      <c r="N22" s="246">
        <v>12</v>
      </c>
      <c r="O22" s="247">
        <f>M22*N22</f>
        <v>0</v>
      </c>
      <c r="P22" s="253" t="s">
        <v>2791</v>
      </c>
      <c r="Q22" s="245">
        <v>0</v>
      </c>
      <c r="R22" s="246">
        <v>12</v>
      </c>
      <c r="S22" s="247">
        <f>Q22*R22</f>
        <v>0</v>
      </c>
      <c r="T22" s="303"/>
      <c r="U22" s="248"/>
    </row>
    <row r="23" spans="1:21" ht="15.65" customHeight="1" x14ac:dyDescent="0.35">
      <c r="A23" s="250" t="s">
        <v>2645</v>
      </c>
      <c r="B23" s="239"/>
      <c r="C23" s="240"/>
      <c r="D23" s="241"/>
      <c r="E23" s="242"/>
      <c r="F23" s="243"/>
      <c r="G23" s="244"/>
      <c r="H23" s="251" t="s">
        <v>881</v>
      </c>
      <c r="I23" s="245">
        <f>SUBTOTAL(9,I24:I28)</f>
        <v>0</v>
      </c>
      <c r="J23" s="246"/>
      <c r="K23" s="247">
        <f>SUBTOTAL(9,K24:K28)</f>
        <v>0</v>
      </c>
      <c r="L23" s="251" t="s">
        <v>903</v>
      </c>
      <c r="M23" s="245">
        <f>SUBTOTAL(9,M24:M28)</f>
        <v>0</v>
      </c>
      <c r="N23" s="246"/>
      <c r="O23" s="247">
        <f>SUBTOTAL(9,O24:O28)</f>
        <v>0</v>
      </c>
      <c r="P23" s="251" t="s">
        <v>927</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194</v>
      </c>
      <c r="H24" s="253" t="s">
        <v>2772</v>
      </c>
      <c r="I24" s="245">
        <v>0</v>
      </c>
      <c r="J24" s="246">
        <v>36</v>
      </c>
      <c r="K24" s="247">
        <f>I24*J24</f>
        <v>0</v>
      </c>
      <c r="L24" s="253" t="s">
        <v>2782</v>
      </c>
      <c r="M24" s="245">
        <v>0</v>
      </c>
      <c r="N24" s="246">
        <v>12</v>
      </c>
      <c r="O24" s="247">
        <f>M24*N24</f>
        <v>0</v>
      </c>
      <c r="P24" s="253" t="s">
        <v>2792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194</v>
      </c>
      <c r="H25" s="253" t="s">
        <v>2773</v>
      </c>
      <c r="I25" s="245">
        <v>0</v>
      </c>
      <c r="J25" s="246">
        <v>36</v>
      </c>
      <c r="K25" s="247">
        <f>I25*J25</f>
        <v>0</v>
      </c>
      <c r="L25" s="253" t="s">
        <v>2783</v>
      </c>
      <c r="M25" s="245">
        <v>0</v>
      </c>
      <c r="N25" s="246">
        <v>12</v>
      </c>
      <c r="O25" s="247">
        <f>M25*N25</f>
        <v>0</v>
      </c>
      <c r="P25" s="253" t="s">
        <v>2793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194</v>
      </c>
      <c r="H26" s="253" t="s">
        <v>2774</v>
      </c>
      <c r="I26" s="245">
        <v>0</v>
      </c>
      <c r="J26" s="246">
        <v>36</v>
      </c>
      <c r="K26" s="247">
        <f>I26*J26</f>
        <v>0</v>
      </c>
      <c r="L26" s="253" t="s">
        <v>2784</v>
      </c>
      <c r="M26" s="245">
        <v>0</v>
      </c>
      <c r="N26" s="246">
        <v>12</v>
      </c>
      <c r="O26" s="247">
        <f>M26*N26</f>
        <v>0</v>
      </c>
      <c r="P26" s="253" t="s">
        <v>2794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194</v>
      </c>
      <c r="H27" s="253" t="s">
        <v>2775</v>
      </c>
      <c r="I27" s="245">
        <v>0</v>
      </c>
      <c r="J27" s="246">
        <v>36</v>
      </c>
      <c r="K27" s="247">
        <f>I27*J27</f>
        <v>0</v>
      </c>
      <c r="L27" s="253" t="s">
        <v>2785</v>
      </c>
      <c r="M27" s="245">
        <v>0</v>
      </c>
      <c r="N27" s="246">
        <v>12</v>
      </c>
      <c r="O27" s="247">
        <f>M27*N27</f>
        <v>0</v>
      </c>
      <c r="P27" s="253" t="s">
        <v>2795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194</v>
      </c>
      <c r="H28" s="253" t="s">
        <v>2776</v>
      </c>
      <c r="I28" s="245">
        <v>0</v>
      </c>
      <c r="J28" s="246">
        <v>36</v>
      </c>
      <c r="K28" s="247">
        <f>I28*J28</f>
        <v>0</v>
      </c>
      <c r="L28" s="253" t="s">
        <v>2786</v>
      </c>
      <c r="M28" s="245">
        <v>0</v>
      </c>
      <c r="N28" s="246">
        <v>12</v>
      </c>
      <c r="O28" s="247">
        <f>M28*N28</f>
        <v>0</v>
      </c>
      <c r="P28" s="253" t="s">
        <v>2796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28</v>
      </c>
      <c r="I29" s="236">
        <f>SUBTOTAL(9,I30:I45)</f>
        <v>0</v>
      </c>
      <c r="J29" s="254"/>
      <c r="K29" s="226">
        <f>SUBTOTAL(9,K30:K45)</f>
        <v>0</v>
      </c>
      <c r="L29" s="229" t="s">
        <v>53</v>
      </c>
      <c r="M29" s="236">
        <f>SUBTOTAL(9,M30:M45)</f>
        <v>0</v>
      </c>
      <c r="N29" s="254"/>
      <c r="O29" s="226">
        <f>SUBTOTAL(9,O30:O45)</f>
        <v>0</v>
      </c>
      <c r="P29" s="229" t="s">
        <v>72</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65</v>
      </c>
      <c r="H30" s="238" t="s">
        <v>882</v>
      </c>
      <c r="I30" s="245">
        <v>0</v>
      </c>
      <c r="J30" s="246">
        <v>36</v>
      </c>
      <c r="K30" s="247">
        <f>I30*J30</f>
        <v>0</v>
      </c>
      <c r="L30" s="238" t="s">
        <v>904</v>
      </c>
      <c r="M30" s="245">
        <v>0</v>
      </c>
      <c r="N30" s="246">
        <v>12</v>
      </c>
      <c r="O30" s="247">
        <f>M30*N30</f>
        <v>0</v>
      </c>
      <c r="P30" s="238" t="s">
        <v>928</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65</v>
      </c>
      <c r="H31" s="238" t="s">
        <v>883</v>
      </c>
      <c r="I31" s="245">
        <v>0</v>
      </c>
      <c r="J31" s="246">
        <v>36</v>
      </c>
      <c r="K31" s="247">
        <f>I31*J31</f>
        <v>0</v>
      </c>
      <c r="L31" s="238" t="s">
        <v>905</v>
      </c>
      <c r="M31" s="245">
        <v>0</v>
      </c>
      <c r="N31" s="246">
        <v>12</v>
      </c>
      <c r="O31" s="247">
        <f>M31*N31</f>
        <v>0</v>
      </c>
      <c r="P31" s="238" t="s">
        <v>929</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65</v>
      </c>
      <c r="H32" s="238" t="s">
        <v>884</v>
      </c>
      <c r="I32" s="245">
        <v>0</v>
      </c>
      <c r="J32" s="246">
        <v>36</v>
      </c>
      <c r="K32" s="247">
        <f>I32*J32</f>
        <v>0</v>
      </c>
      <c r="L32" s="238" t="s">
        <v>906</v>
      </c>
      <c r="M32" s="245">
        <v>0</v>
      </c>
      <c r="N32" s="246">
        <v>12</v>
      </c>
      <c r="O32" s="247">
        <f>M32*N32</f>
        <v>0</v>
      </c>
      <c r="P32" s="238" t="s">
        <v>930</v>
      </c>
      <c r="Q32" s="245">
        <v>0</v>
      </c>
      <c r="R32" s="246">
        <v>12</v>
      </c>
      <c r="S32" s="247">
        <f>Q32*R32</f>
        <v>0</v>
      </c>
      <c r="T32" s="303"/>
      <c r="U32" s="248"/>
    </row>
    <row r="33" spans="1:21" ht="15.65" customHeight="1" x14ac:dyDescent="0.35">
      <c r="A33" s="249" t="s">
        <v>569</v>
      </c>
      <c r="B33" s="239"/>
      <c r="C33" s="240"/>
      <c r="D33" s="241"/>
      <c r="E33" s="242"/>
      <c r="F33" s="243"/>
      <c r="G33" s="244"/>
      <c r="H33" s="238" t="s">
        <v>885</v>
      </c>
      <c r="I33" s="245">
        <f>SUBTOTAL(9,I34:I45)</f>
        <v>0</v>
      </c>
      <c r="J33" s="246"/>
      <c r="K33" s="247">
        <f>SUBTOTAL(9,K34:K45)</f>
        <v>0</v>
      </c>
      <c r="L33" s="238" t="s">
        <v>907</v>
      </c>
      <c r="M33" s="245">
        <f>SUBTOTAL(9,M34:M45)</f>
        <v>0</v>
      </c>
      <c r="N33" s="246"/>
      <c r="O33" s="247">
        <f>SUBTOTAL(9,O34:O45)</f>
        <v>0</v>
      </c>
      <c r="P33" s="238" t="s">
        <v>931</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886</v>
      </c>
      <c r="I34" s="245">
        <f>SUBTOTAL(9,I35:I39)</f>
        <v>0</v>
      </c>
      <c r="J34" s="246"/>
      <c r="K34" s="247">
        <f>SUBTOTAL(9,K35:K39)</f>
        <v>0</v>
      </c>
      <c r="L34" s="251" t="s">
        <v>908</v>
      </c>
      <c r="M34" s="245">
        <f>SUBTOTAL(9,M35:M39)</f>
        <v>0</v>
      </c>
      <c r="N34" s="246"/>
      <c r="O34" s="247">
        <f>SUBTOTAL(9,O35:O39)</f>
        <v>0</v>
      </c>
      <c r="P34" s="251" t="s">
        <v>932</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65</v>
      </c>
      <c r="H35" s="253" t="s">
        <v>2797</v>
      </c>
      <c r="I35" s="245">
        <v>0</v>
      </c>
      <c r="J35" s="246">
        <v>36</v>
      </c>
      <c r="K35" s="247">
        <f>I35*J35</f>
        <v>0</v>
      </c>
      <c r="L35" s="253" t="s">
        <v>2807</v>
      </c>
      <c r="M35" s="245">
        <v>0</v>
      </c>
      <c r="N35" s="246">
        <v>12</v>
      </c>
      <c r="O35" s="247">
        <f>M35*N35</f>
        <v>0</v>
      </c>
      <c r="P35" s="253" t="s">
        <v>2817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65</v>
      </c>
      <c r="H36" s="253" t="s">
        <v>2798</v>
      </c>
      <c r="I36" s="245">
        <v>0</v>
      </c>
      <c r="J36" s="246">
        <v>36</v>
      </c>
      <c r="K36" s="247">
        <f>I36*J36</f>
        <v>0</v>
      </c>
      <c r="L36" s="253" t="s">
        <v>2808</v>
      </c>
      <c r="M36" s="245">
        <v>0</v>
      </c>
      <c r="N36" s="246">
        <v>12</v>
      </c>
      <c r="O36" s="247">
        <f>M36*N36</f>
        <v>0</v>
      </c>
      <c r="P36" s="253" t="s">
        <v>2818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65</v>
      </c>
      <c r="H37" s="253" t="s">
        <v>2799</v>
      </c>
      <c r="I37" s="245">
        <v>0</v>
      </c>
      <c r="J37" s="246">
        <v>36</v>
      </c>
      <c r="K37" s="247">
        <f>I37*J37</f>
        <v>0</v>
      </c>
      <c r="L37" s="253" t="s">
        <v>2809</v>
      </c>
      <c r="M37" s="245">
        <v>0</v>
      </c>
      <c r="N37" s="246">
        <v>12</v>
      </c>
      <c r="O37" s="247">
        <f>M37*N37</f>
        <v>0</v>
      </c>
      <c r="P37" s="253" t="s">
        <v>2819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65</v>
      </c>
      <c r="H38" s="253" t="s">
        <v>2800</v>
      </c>
      <c r="I38" s="245">
        <v>0</v>
      </c>
      <c r="J38" s="246">
        <v>36</v>
      </c>
      <c r="K38" s="247">
        <f>I38*J38</f>
        <v>0</v>
      </c>
      <c r="L38" s="253" t="s">
        <v>2810</v>
      </c>
      <c r="M38" s="245">
        <v>0</v>
      </c>
      <c r="N38" s="246">
        <v>12</v>
      </c>
      <c r="O38" s="247">
        <f>M38*N38</f>
        <v>0</v>
      </c>
      <c r="P38" s="253" t="s">
        <v>2820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65</v>
      </c>
      <c r="H39" s="253" t="s">
        <v>2801</v>
      </c>
      <c r="I39" s="245">
        <v>0</v>
      </c>
      <c r="J39" s="246">
        <v>36</v>
      </c>
      <c r="K39" s="247">
        <f>I39*J39</f>
        <v>0</v>
      </c>
      <c r="L39" s="253" t="s">
        <v>2811</v>
      </c>
      <c r="M39" s="245">
        <v>0</v>
      </c>
      <c r="N39" s="246">
        <v>12</v>
      </c>
      <c r="O39" s="247">
        <f>M39*N39</f>
        <v>0</v>
      </c>
      <c r="P39" s="253" t="s">
        <v>2821</v>
      </c>
      <c r="Q39" s="245">
        <v>0</v>
      </c>
      <c r="R39" s="246">
        <v>12</v>
      </c>
      <c r="S39" s="247">
        <f>Q39*R39</f>
        <v>0</v>
      </c>
      <c r="T39" s="303"/>
      <c r="U39" s="248"/>
    </row>
    <row r="40" spans="1:21" ht="15.65" customHeight="1" x14ac:dyDescent="0.35">
      <c r="A40" s="250" t="s">
        <v>2645</v>
      </c>
      <c r="B40" s="239"/>
      <c r="C40" s="240"/>
      <c r="D40" s="241"/>
      <c r="E40" s="242"/>
      <c r="F40" s="243"/>
      <c r="G40" s="244"/>
      <c r="H40" s="251" t="s">
        <v>887</v>
      </c>
      <c r="I40" s="245">
        <f>SUBTOTAL(9,I41:I45)</f>
        <v>0</v>
      </c>
      <c r="J40" s="246"/>
      <c r="K40" s="247">
        <f>SUBTOTAL(9,K41:K45)</f>
        <v>0</v>
      </c>
      <c r="L40" s="251" t="s">
        <v>909</v>
      </c>
      <c r="M40" s="245">
        <f>SUBTOTAL(9,M41:M45)</f>
        <v>0</v>
      </c>
      <c r="N40" s="246"/>
      <c r="O40" s="247">
        <f>SUBTOTAL(9,O41:O45)</f>
        <v>0</v>
      </c>
      <c r="P40" s="251" t="s">
        <v>933</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65</v>
      </c>
      <c r="H41" s="253" t="s">
        <v>2802</v>
      </c>
      <c r="I41" s="245">
        <v>0</v>
      </c>
      <c r="J41" s="246">
        <v>36</v>
      </c>
      <c r="K41" s="247">
        <v>0</v>
      </c>
      <c r="L41" s="253" t="s">
        <v>2812</v>
      </c>
      <c r="M41" s="245">
        <v>0</v>
      </c>
      <c r="N41" s="246">
        <v>12</v>
      </c>
      <c r="O41" s="247">
        <v>0</v>
      </c>
      <c r="P41" s="253" t="s">
        <v>2822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65</v>
      </c>
      <c r="H42" s="253" t="s">
        <v>2803</v>
      </c>
      <c r="I42" s="245">
        <v>0</v>
      </c>
      <c r="J42" s="246">
        <v>36</v>
      </c>
      <c r="K42" s="247">
        <v>0</v>
      </c>
      <c r="L42" s="253" t="s">
        <v>2813</v>
      </c>
      <c r="M42" s="245">
        <v>0</v>
      </c>
      <c r="N42" s="246">
        <v>12</v>
      </c>
      <c r="O42" s="247">
        <v>0</v>
      </c>
      <c r="P42" s="253" t="s">
        <v>2823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65</v>
      </c>
      <c r="H43" s="253" t="s">
        <v>2804</v>
      </c>
      <c r="I43" s="245">
        <v>0</v>
      </c>
      <c r="J43" s="246">
        <v>36</v>
      </c>
      <c r="K43" s="247">
        <v>0</v>
      </c>
      <c r="L43" s="253" t="s">
        <v>2814</v>
      </c>
      <c r="M43" s="245">
        <v>0</v>
      </c>
      <c r="N43" s="246">
        <v>12</v>
      </c>
      <c r="O43" s="247">
        <v>0</v>
      </c>
      <c r="P43" s="253" t="s">
        <v>2824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65</v>
      </c>
      <c r="H44" s="253" t="s">
        <v>2805</v>
      </c>
      <c r="I44" s="245">
        <v>0</v>
      </c>
      <c r="J44" s="246">
        <v>36</v>
      </c>
      <c r="K44" s="247">
        <v>0</v>
      </c>
      <c r="L44" s="253" t="s">
        <v>2815</v>
      </c>
      <c r="M44" s="245">
        <v>0</v>
      </c>
      <c r="N44" s="246">
        <v>12</v>
      </c>
      <c r="O44" s="247">
        <v>0</v>
      </c>
      <c r="P44" s="253" t="s">
        <v>2825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65</v>
      </c>
      <c r="H45" s="253" t="s">
        <v>2806</v>
      </c>
      <c r="I45" s="245">
        <v>0</v>
      </c>
      <c r="J45" s="246">
        <v>36</v>
      </c>
      <c r="K45" s="247">
        <v>0</v>
      </c>
      <c r="L45" s="253" t="s">
        <v>2816</v>
      </c>
      <c r="M45" s="245">
        <v>0</v>
      </c>
      <c r="N45" s="246">
        <v>12</v>
      </c>
      <c r="O45" s="247">
        <v>0</v>
      </c>
      <c r="P45" s="253" t="s">
        <v>2826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29</v>
      </c>
      <c r="I46" s="236">
        <f>SUBTOTAL(9,I47)</f>
        <v>0</v>
      </c>
      <c r="J46" s="254"/>
      <c r="K46" s="226">
        <f>SUBTOTAL(9,K47)</f>
        <v>0</v>
      </c>
      <c r="L46" s="229" t="s">
        <v>54</v>
      </c>
      <c r="M46" s="236">
        <f>SUBTOTAL(9,M47)</f>
        <v>0</v>
      </c>
      <c r="N46" s="254"/>
      <c r="O46" s="226">
        <f>SUBTOTAL(9,O47)</f>
        <v>0</v>
      </c>
      <c r="P46" s="229" t="s">
        <v>73</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16</v>
      </c>
      <c r="H47" s="238" t="s">
        <v>888</v>
      </c>
      <c r="I47" s="245">
        <v>0</v>
      </c>
      <c r="J47" s="246">
        <v>36</v>
      </c>
      <c r="K47" s="247">
        <f>I47*J47</f>
        <v>0</v>
      </c>
      <c r="L47" s="238" t="s">
        <v>910</v>
      </c>
      <c r="M47" s="245">
        <v>0</v>
      </c>
      <c r="N47" s="246">
        <v>12</v>
      </c>
      <c r="O47" s="247">
        <f>M47*N47</f>
        <v>0</v>
      </c>
      <c r="P47" s="238" t="s">
        <v>934</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889</v>
      </c>
      <c r="I48" s="236">
        <f>SUBTOTAL(9,I49:I51)</f>
        <v>0</v>
      </c>
      <c r="J48" s="246"/>
      <c r="K48" s="226">
        <f>SUBTOTAL(9,K49:K51)</f>
        <v>0</v>
      </c>
      <c r="L48" s="258" t="s">
        <v>911</v>
      </c>
      <c r="M48" s="236">
        <f>SUBTOTAL(9,M49:M51)</f>
        <v>0</v>
      </c>
      <c r="N48" s="246"/>
      <c r="O48" s="226">
        <f>SUBTOTAL(9,O49:O51)</f>
        <v>0</v>
      </c>
      <c r="P48" s="258" t="s">
        <v>935</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890</v>
      </c>
      <c r="I49" s="245">
        <v>0</v>
      </c>
      <c r="J49" s="246">
        <v>36</v>
      </c>
      <c r="K49" s="247">
        <f>$G49*I49*J49</f>
        <v>0</v>
      </c>
      <c r="L49" s="238" t="s">
        <v>912</v>
      </c>
      <c r="M49" s="245">
        <v>0</v>
      </c>
      <c r="N49" s="246">
        <v>12</v>
      </c>
      <c r="O49" s="247">
        <f>$G49*M49*N49</f>
        <v>0</v>
      </c>
      <c r="P49" s="238" t="s">
        <v>936</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891</v>
      </c>
      <c r="I50" s="245">
        <v>0</v>
      </c>
      <c r="J50" s="246">
        <v>36</v>
      </c>
      <c r="K50" s="247">
        <f>$G50*I50*J50</f>
        <v>0</v>
      </c>
      <c r="L50" s="238" t="s">
        <v>913</v>
      </c>
      <c r="M50" s="245">
        <v>0</v>
      </c>
      <c r="N50" s="246">
        <v>12</v>
      </c>
      <c r="O50" s="247">
        <f>$G50*M50*N50</f>
        <v>0</v>
      </c>
      <c r="P50" s="238" t="s">
        <v>937</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892</v>
      </c>
      <c r="I51" s="269">
        <v>0</v>
      </c>
      <c r="J51" s="263">
        <v>36</v>
      </c>
      <c r="K51" s="270">
        <f>$G51*I51*J51</f>
        <v>0</v>
      </c>
      <c r="L51" s="268" t="s">
        <v>914</v>
      </c>
      <c r="M51" s="269">
        <v>0</v>
      </c>
      <c r="N51" s="263">
        <v>12</v>
      </c>
      <c r="O51" s="270">
        <f>$G51*M51*N51</f>
        <v>0</v>
      </c>
      <c r="P51" s="268" t="s">
        <v>938</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554</v>
      </c>
      <c r="B55" s="222"/>
      <c r="C55" s="222"/>
      <c r="D55" s="222"/>
      <c r="E55" s="222"/>
      <c r="F55" s="222"/>
      <c r="G55" s="223"/>
      <c r="H55" s="224" t="s">
        <v>531</v>
      </c>
      <c r="I55" s="222"/>
      <c r="J55" s="225"/>
      <c r="K55" s="226">
        <f>SUBTOTAL(9,K56:K98)</f>
        <v>0</v>
      </c>
      <c r="L55" s="224" t="s">
        <v>716</v>
      </c>
      <c r="M55" s="222"/>
      <c r="N55" s="225"/>
      <c r="O55" s="226">
        <f>SUBTOTAL(9,O56:O98)</f>
        <v>0</v>
      </c>
      <c r="P55" s="224" t="s">
        <v>727</v>
      </c>
      <c r="Q55" s="222"/>
      <c r="R55" s="225"/>
      <c r="S55" s="226">
        <f>SUBTOTAL(9,S56:S98)</f>
        <v>0</v>
      </c>
      <c r="T55" s="302"/>
      <c r="U55" s="227"/>
    </row>
    <row r="56" spans="1:21" ht="15.5" x14ac:dyDescent="0.35">
      <c r="A56" s="229" t="s">
        <v>39</v>
      </c>
      <c r="B56" s="230" t="s">
        <v>701</v>
      </c>
      <c r="C56" s="231"/>
      <c r="D56" s="232"/>
      <c r="E56" s="233"/>
      <c r="F56" s="234"/>
      <c r="G56" s="235"/>
      <c r="H56" s="229" t="s">
        <v>546</v>
      </c>
      <c r="I56" s="236">
        <f>SUBTOTAL(9,I57:I65)</f>
        <v>0</v>
      </c>
      <c r="J56" s="237"/>
      <c r="K56" s="226">
        <f>SUBTOTAL(9,K57:K65)</f>
        <v>0</v>
      </c>
      <c r="L56" s="229" t="s">
        <v>968</v>
      </c>
      <c r="M56" s="236">
        <f>SUBTOTAL(9,M57:M65)</f>
        <v>0</v>
      </c>
      <c r="N56" s="237"/>
      <c r="O56" s="226">
        <f>SUBTOTAL(9,O57:O65)</f>
        <v>0</v>
      </c>
      <c r="P56" s="229" t="s">
        <v>1002</v>
      </c>
      <c r="Q56" s="236">
        <f>SUBTOTAL(9,Q57:Q65)</f>
        <v>0</v>
      </c>
      <c r="R56" s="237"/>
      <c r="S56" s="226">
        <f>SUBTOTAL(9,S57:S65)</f>
        <v>0</v>
      </c>
      <c r="T56" s="303"/>
      <c r="U56" s="227"/>
    </row>
    <row r="57" spans="1:21" ht="15.5" x14ac:dyDescent="0.35">
      <c r="A57" s="238" t="s">
        <v>550</v>
      </c>
      <c r="B57" s="239"/>
      <c r="C57" s="240"/>
      <c r="D57" s="241"/>
      <c r="E57" s="242"/>
      <c r="F57" s="243"/>
      <c r="G57" s="244"/>
      <c r="H57" s="238" t="s">
        <v>939</v>
      </c>
      <c r="I57" s="245">
        <f>SUBTOTAL(9,I58:I59)</f>
        <v>0</v>
      </c>
      <c r="J57" s="246"/>
      <c r="K57" s="247">
        <f>SUBTOTAL(9,K58:K59)</f>
        <v>0</v>
      </c>
      <c r="L57" s="238" t="s">
        <v>969</v>
      </c>
      <c r="M57" s="245">
        <f>SUBTOTAL(9,M58:M59)</f>
        <v>0</v>
      </c>
      <c r="N57" s="246"/>
      <c r="O57" s="247">
        <f>SUBTOTAL(9,O58:O59)</f>
        <v>0</v>
      </c>
      <c r="P57" s="238" t="s">
        <v>1003</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940</v>
      </c>
      <c r="I58" s="245">
        <v>0</v>
      </c>
      <c r="J58" s="246">
        <v>36</v>
      </c>
      <c r="K58" s="247">
        <f>I58*J58</f>
        <v>0</v>
      </c>
      <c r="L58" s="251" t="s">
        <v>970</v>
      </c>
      <c r="M58" s="245">
        <v>0</v>
      </c>
      <c r="N58" s="246">
        <v>12</v>
      </c>
      <c r="O58" s="247">
        <f>M58*N58</f>
        <v>0</v>
      </c>
      <c r="P58" s="251" t="s">
        <v>1004</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941</v>
      </c>
      <c r="I59" s="245">
        <v>0</v>
      </c>
      <c r="J59" s="246">
        <v>36</v>
      </c>
      <c r="K59" s="247">
        <f>I59*J59</f>
        <v>0</v>
      </c>
      <c r="L59" s="251" t="s">
        <v>971</v>
      </c>
      <c r="M59" s="245">
        <v>0</v>
      </c>
      <c r="N59" s="246">
        <v>12</v>
      </c>
      <c r="O59" s="247">
        <f>M59*N59</f>
        <v>0</v>
      </c>
      <c r="P59" s="251" t="s">
        <v>1005</v>
      </c>
      <c r="Q59" s="245">
        <v>0</v>
      </c>
      <c r="R59" s="246">
        <v>12</v>
      </c>
      <c r="S59" s="247">
        <f>Q59*R59</f>
        <v>0</v>
      </c>
      <c r="T59" s="303"/>
      <c r="U59" s="248"/>
    </row>
    <row r="60" spans="1:21" ht="15.5" x14ac:dyDescent="0.35">
      <c r="A60" s="238" t="s">
        <v>160</v>
      </c>
      <c r="B60" s="239"/>
      <c r="C60" s="240"/>
      <c r="D60" s="241"/>
      <c r="E60" s="242"/>
      <c r="F60" s="243"/>
      <c r="G60" s="244"/>
      <c r="H60" s="238" t="s">
        <v>942</v>
      </c>
      <c r="I60" s="245">
        <f>SUBTOTAL(9,I61:I65)</f>
        <v>0</v>
      </c>
      <c r="J60" s="246"/>
      <c r="K60" s="247">
        <f>SUBTOTAL(9,K61:K65)</f>
        <v>0</v>
      </c>
      <c r="L60" s="238" t="s">
        <v>972</v>
      </c>
      <c r="M60" s="245">
        <f>SUBTOTAL(9,M61:M65)</f>
        <v>0</v>
      </c>
      <c r="N60" s="246"/>
      <c r="O60" s="247">
        <f>SUBTOTAL(9,O61:O65)</f>
        <v>0</v>
      </c>
      <c r="P60" s="238" t="s">
        <v>1006</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943</v>
      </c>
      <c r="I61" s="245">
        <v>0</v>
      </c>
      <c r="J61" s="246">
        <v>36</v>
      </c>
      <c r="K61" s="247">
        <f>I61*J61</f>
        <v>0</v>
      </c>
      <c r="L61" s="251" t="s">
        <v>973</v>
      </c>
      <c r="M61" s="245">
        <v>0</v>
      </c>
      <c r="N61" s="246">
        <v>12</v>
      </c>
      <c r="O61" s="247">
        <f>M61*N61</f>
        <v>0</v>
      </c>
      <c r="P61" s="251" t="s">
        <v>1007</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944</v>
      </c>
      <c r="I62" s="245">
        <v>0</v>
      </c>
      <c r="J62" s="246">
        <v>36</v>
      </c>
      <c r="K62" s="247">
        <f>I62*J62</f>
        <v>0</v>
      </c>
      <c r="L62" s="251" t="s">
        <v>974</v>
      </c>
      <c r="M62" s="245">
        <v>0</v>
      </c>
      <c r="N62" s="246">
        <v>12</v>
      </c>
      <c r="O62" s="247">
        <f>M62*N62</f>
        <v>0</v>
      </c>
      <c r="P62" s="251" t="s">
        <v>1008</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945</v>
      </c>
      <c r="I63" s="245">
        <v>0</v>
      </c>
      <c r="J63" s="246">
        <v>36</v>
      </c>
      <c r="K63" s="247">
        <f>I63*J63</f>
        <v>0</v>
      </c>
      <c r="L63" s="251" t="s">
        <v>975</v>
      </c>
      <c r="M63" s="245">
        <v>0</v>
      </c>
      <c r="N63" s="246">
        <v>12</v>
      </c>
      <c r="O63" s="247">
        <f>M63*N63</f>
        <v>0</v>
      </c>
      <c r="P63" s="251" t="s">
        <v>1009</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1095</v>
      </c>
      <c r="I64" s="245">
        <v>0</v>
      </c>
      <c r="J64" s="246">
        <v>36</v>
      </c>
      <c r="K64" s="247">
        <f>I64*J64</f>
        <v>0</v>
      </c>
      <c r="L64" s="251" t="s">
        <v>1104</v>
      </c>
      <c r="M64" s="245">
        <v>0</v>
      </c>
      <c r="N64" s="246">
        <v>12</v>
      </c>
      <c r="O64" s="247">
        <f>M64*N64</f>
        <v>0</v>
      </c>
      <c r="P64" s="251" t="s">
        <v>1113</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1096</v>
      </c>
      <c r="I65" s="245">
        <v>0</v>
      </c>
      <c r="J65" s="246">
        <v>36</v>
      </c>
      <c r="K65" s="247">
        <f>I65*J65</f>
        <v>0</v>
      </c>
      <c r="L65" s="251" t="s">
        <v>1105</v>
      </c>
      <c r="M65" s="245">
        <v>0</v>
      </c>
      <c r="N65" s="246">
        <v>12</v>
      </c>
      <c r="O65" s="247">
        <f>M65*N65</f>
        <v>0</v>
      </c>
      <c r="P65" s="251" t="s">
        <v>1114</v>
      </c>
      <c r="Q65" s="245">
        <v>0</v>
      </c>
      <c r="R65" s="246">
        <v>12</v>
      </c>
      <c r="S65" s="247">
        <f>Q65*R65</f>
        <v>0</v>
      </c>
      <c r="T65" s="303"/>
      <c r="U65" s="248"/>
    </row>
    <row r="66" spans="1:21" ht="15.5" x14ac:dyDescent="0.35">
      <c r="A66" s="229" t="s">
        <v>40</v>
      </c>
      <c r="B66" s="230" t="s">
        <v>702</v>
      </c>
      <c r="C66" s="231"/>
      <c r="D66" s="232"/>
      <c r="E66" s="233"/>
      <c r="F66" s="234"/>
      <c r="G66" s="235"/>
      <c r="H66" s="229" t="s">
        <v>547</v>
      </c>
      <c r="I66" s="236">
        <f>SUBTOTAL(9,I67:I77)</f>
        <v>0</v>
      </c>
      <c r="J66" s="237"/>
      <c r="K66" s="226">
        <f>SUBTOTAL(9,K67:K77)</f>
        <v>0</v>
      </c>
      <c r="L66" s="229" t="s">
        <v>976</v>
      </c>
      <c r="M66" s="236">
        <f>SUBTOTAL(9,M67:M77)</f>
        <v>0</v>
      </c>
      <c r="N66" s="237"/>
      <c r="O66" s="226">
        <f>SUBTOTAL(9,O67:O77)</f>
        <v>0</v>
      </c>
      <c r="P66" s="229" t="s">
        <v>1010</v>
      </c>
      <c r="Q66" s="236">
        <f>SUBTOTAL(9,Q67:Q77)</f>
        <v>0</v>
      </c>
      <c r="R66" s="237"/>
      <c r="S66" s="226">
        <f>SUBTOTAL(9,S67:S77)</f>
        <v>0</v>
      </c>
      <c r="T66" s="303"/>
      <c r="U66" s="227"/>
    </row>
    <row r="67" spans="1:21" ht="15.5" x14ac:dyDescent="0.35">
      <c r="A67" s="238" t="s">
        <v>550</v>
      </c>
      <c r="B67" s="239"/>
      <c r="C67" s="240"/>
      <c r="D67" s="241"/>
      <c r="E67" s="242"/>
      <c r="F67" s="243"/>
      <c r="G67" s="244"/>
      <c r="H67" s="238" t="s">
        <v>946</v>
      </c>
      <c r="I67" s="245">
        <f>SUBTOTAL(9,I68:I70)</f>
        <v>0</v>
      </c>
      <c r="J67" s="246"/>
      <c r="K67" s="247">
        <f>SUBTOTAL(9,K68:K70)</f>
        <v>0</v>
      </c>
      <c r="L67" s="238" t="s">
        <v>977</v>
      </c>
      <c r="M67" s="245">
        <f>SUBTOTAL(9,M68:M70)</f>
        <v>0</v>
      </c>
      <c r="N67" s="246"/>
      <c r="O67" s="247">
        <f>SUBTOTAL(9,O68:O70)</f>
        <v>0</v>
      </c>
      <c r="P67" s="238" t="s">
        <v>1011</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947</v>
      </c>
      <c r="I68" s="245">
        <v>0</v>
      </c>
      <c r="J68" s="246">
        <v>36</v>
      </c>
      <c r="K68" s="247">
        <f>I68*J68</f>
        <v>0</v>
      </c>
      <c r="L68" s="251" t="s">
        <v>978</v>
      </c>
      <c r="M68" s="245">
        <v>0</v>
      </c>
      <c r="N68" s="246">
        <v>12</v>
      </c>
      <c r="O68" s="247">
        <f>M68*N68</f>
        <v>0</v>
      </c>
      <c r="P68" s="251" t="s">
        <v>1012</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948</v>
      </c>
      <c r="I69" s="245">
        <v>0</v>
      </c>
      <c r="J69" s="246">
        <v>36</v>
      </c>
      <c r="K69" s="247">
        <f>I69*J69</f>
        <v>0</v>
      </c>
      <c r="L69" s="251" t="s">
        <v>979</v>
      </c>
      <c r="M69" s="245">
        <v>0</v>
      </c>
      <c r="N69" s="246">
        <v>12</v>
      </c>
      <c r="O69" s="247">
        <f>M69*N69</f>
        <v>0</v>
      </c>
      <c r="P69" s="251" t="s">
        <v>1013</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949</v>
      </c>
      <c r="I70" s="245">
        <v>0</v>
      </c>
      <c r="J70" s="246">
        <v>36</v>
      </c>
      <c r="K70" s="247">
        <f>I70*J70</f>
        <v>0</v>
      </c>
      <c r="L70" s="251" t="s">
        <v>980</v>
      </c>
      <c r="M70" s="245">
        <v>0</v>
      </c>
      <c r="N70" s="246">
        <v>12</v>
      </c>
      <c r="O70" s="247">
        <f>M70*N70</f>
        <v>0</v>
      </c>
      <c r="P70" s="251" t="s">
        <v>1014</v>
      </c>
      <c r="Q70" s="245">
        <v>0</v>
      </c>
      <c r="R70" s="246">
        <v>12</v>
      </c>
      <c r="S70" s="247">
        <f>Q70*R70</f>
        <v>0</v>
      </c>
      <c r="T70" s="303"/>
      <c r="U70" s="248"/>
    </row>
    <row r="71" spans="1:21" ht="15.5" x14ac:dyDescent="0.35">
      <c r="A71" s="238" t="s">
        <v>160</v>
      </c>
      <c r="B71" s="239"/>
      <c r="C71" s="240"/>
      <c r="D71" s="241"/>
      <c r="E71" s="242"/>
      <c r="F71" s="243"/>
      <c r="G71" s="244"/>
      <c r="H71" s="238" t="s">
        <v>950</v>
      </c>
      <c r="I71" s="245">
        <f>SUBTOTAL(9,I72:I77)</f>
        <v>0</v>
      </c>
      <c r="J71" s="246"/>
      <c r="K71" s="247">
        <f>SUBTOTAL(9,K72:K77)</f>
        <v>0</v>
      </c>
      <c r="L71" s="238" t="s">
        <v>981</v>
      </c>
      <c r="M71" s="245">
        <f>SUBTOTAL(9,M72:M77)</f>
        <v>0</v>
      </c>
      <c r="N71" s="246"/>
      <c r="O71" s="247">
        <f>SUBTOTAL(9,O72:O77)</f>
        <v>0</v>
      </c>
      <c r="P71" s="238" t="s">
        <v>1015</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951</v>
      </c>
      <c r="I72" s="245">
        <v>0</v>
      </c>
      <c r="J72" s="246">
        <v>36</v>
      </c>
      <c r="K72" s="247">
        <f t="shared" ref="K72:K77" si="0">I72*J72</f>
        <v>0</v>
      </c>
      <c r="L72" s="251" t="s">
        <v>982</v>
      </c>
      <c r="M72" s="245">
        <v>0</v>
      </c>
      <c r="N72" s="246">
        <v>12</v>
      </c>
      <c r="O72" s="247">
        <f t="shared" ref="O72:O77" si="1">M72*N72</f>
        <v>0</v>
      </c>
      <c r="P72" s="251" t="s">
        <v>1016</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952</v>
      </c>
      <c r="I73" s="245">
        <v>0</v>
      </c>
      <c r="J73" s="246">
        <v>36</v>
      </c>
      <c r="K73" s="247">
        <f t="shared" si="0"/>
        <v>0</v>
      </c>
      <c r="L73" s="251" t="s">
        <v>983</v>
      </c>
      <c r="M73" s="245">
        <v>0</v>
      </c>
      <c r="N73" s="246">
        <v>12</v>
      </c>
      <c r="O73" s="247">
        <f t="shared" si="1"/>
        <v>0</v>
      </c>
      <c r="P73" s="251" t="s">
        <v>1017</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953</v>
      </c>
      <c r="I74" s="245">
        <v>0</v>
      </c>
      <c r="J74" s="246">
        <v>36</v>
      </c>
      <c r="K74" s="247">
        <f t="shared" si="0"/>
        <v>0</v>
      </c>
      <c r="L74" s="251" t="s">
        <v>984</v>
      </c>
      <c r="M74" s="245">
        <v>0</v>
      </c>
      <c r="N74" s="246">
        <v>12</v>
      </c>
      <c r="O74" s="247">
        <f t="shared" si="1"/>
        <v>0</v>
      </c>
      <c r="P74" s="251" t="s">
        <v>1018</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1097</v>
      </c>
      <c r="I75" s="245">
        <v>0</v>
      </c>
      <c r="J75" s="246">
        <v>36</v>
      </c>
      <c r="K75" s="247">
        <f t="shared" si="0"/>
        <v>0</v>
      </c>
      <c r="L75" s="251" t="s">
        <v>1106</v>
      </c>
      <c r="M75" s="245">
        <v>0</v>
      </c>
      <c r="N75" s="246">
        <v>12</v>
      </c>
      <c r="O75" s="247">
        <f t="shared" si="1"/>
        <v>0</v>
      </c>
      <c r="P75" s="251" t="s">
        <v>1115</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1098</v>
      </c>
      <c r="I76" s="245">
        <v>0</v>
      </c>
      <c r="J76" s="246">
        <v>36</v>
      </c>
      <c r="K76" s="247">
        <f t="shared" si="0"/>
        <v>0</v>
      </c>
      <c r="L76" s="251" t="s">
        <v>1107</v>
      </c>
      <c r="M76" s="245">
        <v>0</v>
      </c>
      <c r="N76" s="246">
        <v>12</v>
      </c>
      <c r="O76" s="247">
        <f t="shared" si="1"/>
        <v>0</v>
      </c>
      <c r="P76" s="251" t="s">
        <v>1116</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1099</v>
      </c>
      <c r="I77" s="245">
        <v>0</v>
      </c>
      <c r="J77" s="246">
        <v>36</v>
      </c>
      <c r="K77" s="247">
        <f t="shared" si="0"/>
        <v>0</v>
      </c>
      <c r="L77" s="251" t="s">
        <v>1108</v>
      </c>
      <c r="M77" s="245">
        <v>0</v>
      </c>
      <c r="N77" s="246">
        <v>12</v>
      </c>
      <c r="O77" s="247">
        <f t="shared" si="1"/>
        <v>0</v>
      </c>
      <c r="P77" s="251" t="s">
        <v>1117</v>
      </c>
      <c r="Q77" s="245">
        <v>0</v>
      </c>
      <c r="R77" s="246">
        <v>12</v>
      </c>
      <c r="S77" s="247">
        <f t="shared" si="2"/>
        <v>0</v>
      </c>
      <c r="T77" s="303"/>
      <c r="U77" s="248"/>
    </row>
    <row r="78" spans="1:21" ht="15.5" x14ac:dyDescent="0.35">
      <c r="A78" s="229" t="s">
        <v>41</v>
      </c>
      <c r="B78" s="230" t="s">
        <v>703</v>
      </c>
      <c r="C78" s="231"/>
      <c r="D78" s="232"/>
      <c r="E78" s="233"/>
      <c r="F78" s="234"/>
      <c r="G78" s="235"/>
      <c r="H78" s="229" t="s">
        <v>548</v>
      </c>
      <c r="I78" s="236">
        <f>SUBTOTAL(9,I79:I96)</f>
        <v>0</v>
      </c>
      <c r="J78" s="254"/>
      <c r="K78" s="226">
        <f>SUBTOTAL(9,K79:K96)</f>
        <v>0</v>
      </c>
      <c r="L78" s="229" t="s">
        <v>985</v>
      </c>
      <c r="M78" s="236">
        <f>SUBTOTAL(9,M79:M96)</f>
        <v>0</v>
      </c>
      <c r="N78" s="254"/>
      <c r="O78" s="226">
        <f>SUBTOTAL(9,O79:O96)</f>
        <v>0</v>
      </c>
      <c r="P78" s="229" t="s">
        <v>1019</v>
      </c>
      <c r="Q78" s="236">
        <f>SUBTOTAL(9,Q79:Q96)</f>
        <v>0</v>
      </c>
      <c r="R78" s="254"/>
      <c r="S78" s="226">
        <f>SUBTOTAL(9,S79:S96)</f>
        <v>0</v>
      </c>
      <c r="T78" s="303"/>
      <c r="U78" s="227"/>
    </row>
    <row r="79" spans="1:21" ht="15.5" x14ac:dyDescent="0.35">
      <c r="A79" s="238" t="s">
        <v>550</v>
      </c>
      <c r="B79" s="239"/>
      <c r="C79" s="240"/>
      <c r="D79" s="241"/>
      <c r="E79" s="242"/>
      <c r="F79" s="243"/>
      <c r="G79" s="244"/>
      <c r="H79" s="238" t="s">
        <v>954</v>
      </c>
      <c r="I79" s="245">
        <f>SUBTOTAL(9,I80:I82)</f>
        <v>0</v>
      </c>
      <c r="J79" s="246"/>
      <c r="K79" s="247">
        <f>SUBTOTAL(9,K80:K82)</f>
        <v>0</v>
      </c>
      <c r="L79" s="238" t="s">
        <v>986</v>
      </c>
      <c r="M79" s="245">
        <f>SUBTOTAL(9,M80:M82)</f>
        <v>0</v>
      </c>
      <c r="N79" s="246"/>
      <c r="O79" s="247">
        <f>SUBTOTAL(9,O80:O82)</f>
        <v>0</v>
      </c>
      <c r="P79" s="238" t="s">
        <v>1020</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955</v>
      </c>
      <c r="I80" s="245">
        <v>0</v>
      </c>
      <c r="J80" s="246">
        <v>36</v>
      </c>
      <c r="K80" s="247">
        <f>I80*J80</f>
        <v>0</v>
      </c>
      <c r="L80" s="251" t="s">
        <v>987</v>
      </c>
      <c r="M80" s="245">
        <v>0</v>
      </c>
      <c r="N80" s="246">
        <v>12</v>
      </c>
      <c r="O80" s="247">
        <f>M80*N80</f>
        <v>0</v>
      </c>
      <c r="P80" s="251" t="s">
        <v>1021</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956</v>
      </c>
      <c r="I81" s="245">
        <v>0</v>
      </c>
      <c r="J81" s="246">
        <v>36</v>
      </c>
      <c r="K81" s="247">
        <f>I81*J81</f>
        <v>0</v>
      </c>
      <c r="L81" s="251" t="s">
        <v>988</v>
      </c>
      <c r="M81" s="245">
        <v>0</v>
      </c>
      <c r="N81" s="246">
        <v>12</v>
      </c>
      <c r="O81" s="247">
        <f>M81*N81</f>
        <v>0</v>
      </c>
      <c r="P81" s="251" t="s">
        <v>1022</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957</v>
      </c>
      <c r="I82" s="245">
        <v>0</v>
      </c>
      <c r="J82" s="246">
        <v>36</v>
      </c>
      <c r="K82" s="247">
        <f>I82*J82</f>
        <v>0</v>
      </c>
      <c r="L82" s="251" t="s">
        <v>989</v>
      </c>
      <c r="M82" s="245">
        <v>0</v>
      </c>
      <c r="N82" s="246">
        <v>12</v>
      </c>
      <c r="O82" s="247">
        <f>M82*N82</f>
        <v>0</v>
      </c>
      <c r="P82" s="251" t="s">
        <v>1023</v>
      </c>
      <c r="Q82" s="245">
        <v>0</v>
      </c>
      <c r="R82" s="246">
        <v>12</v>
      </c>
      <c r="S82" s="247">
        <f>Q82*R82</f>
        <v>0</v>
      </c>
      <c r="T82" s="303"/>
      <c r="U82" s="248"/>
    </row>
    <row r="83" spans="1:21" ht="15.5" x14ac:dyDescent="0.35">
      <c r="A83" s="238" t="s">
        <v>160</v>
      </c>
      <c r="B83" s="239"/>
      <c r="C83" s="240"/>
      <c r="D83" s="241"/>
      <c r="E83" s="242"/>
      <c r="F83" s="243"/>
      <c r="G83" s="244"/>
      <c r="H83" s="238" t="s">
        <v>958</v>
      </c>
      <c r="I83" s="245">
        <f>SUBTOTAL(9,I84:I89)</f>
        <v>0</v>
      </c>
      <c r="J83" s="246"/>
      <c r="K83" s="247">
        <f>SUBTOTAL(9,K84:K89)</f>
        <v>0</v>
      </c>
      <c r="L83" s="238" t="s">
        <v>990</v>
      </c>
      <c r="M83" s="245">
        <f>SUBTOTAL(9,M84:M89)</f>
        <v>0</v>
      </c>
      <c r="N83" s="246"/>
      <c r="O83" s="247">
        <f>SUBTOTAL(9,O84:O89)</f>
        <v>0</v>
      </c>
      <c r="P83" s="238" t="s">
        <v>1024</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959</v>
      </c>
      <c r="I84" s="245">
        <v>0</v>
      </c>
      <c r="J84" s="246">
        <v>36</v>
      </c>
      <c r="K84" s="247">
        <f t="shared" ref="K84:K89" si="3">I84*J84</f>
        <v>0</v>
      </c>
      <c r="L84" s="251" t="s">
        <v>991</v>
      </c>
      <c r="M84" s="245">
        <v>0</v>
      </c>
      <c r="N84" s="246">
        <v>12</v>
      </c>
      <c r="O84" s="247">
        <f t="shared" ref="O84:O89" si="4">M84*N84</f>
        <v>0</v>
      </c>
      <c r="P84" s="251" t="s">
        <v>1025</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960</v>
      </c>
      <c r="I85" s="245">
        <v>0</v>
      </c>
      <c r="J85" s="246">
        <v>36</v>
      </c>
      <c r="K85" s="247">
        <f t="shared" si="3"/>
        <v>0</v>
      </c>
      <c r="L85" s="251" t="s">
        <v>992</v>
      </c>
      <c r="M85" s="245">
        <v>0</v>
      </c>
      <c r="N85" s="246">
        <v>12</v>
      </c>
      <c r="O85" s="247">
        <f t="shared" si="4"/>
        <v>0</v>
      </c>
      <c r="P85" s="251" t="s">
        <v>1026</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961</v>
      </c>
      <c r="I86" s="245">
        <v>0</v>
      </c>
      <c r="J86" s="246">
        <v>36</v>
      </c>
      <c r="K86" s="247">
        <f t="shared" si="3"/>
        <v>0</v>
      </c>
      <c r="L86" s="251" t="s">
        <v>993</v>
      </c>
      <c r="M86" s="245">
        <v>0</v>
      </c>
      <c r="N86" s="246">
        <v>12</v>
      </c>
      <c r="O86" s="247">
        <f t="shared" si="4"/>
        <v>0</v>
      </c>
      <c r="P86" s="251" t="s">
        <v>1027</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962</v>
      </c>
      <c r="I87" s="245">
        <v>0</v>
      </c>
      <c r="J87" s="246">
        <v>36</v>
      </c>
      <c r="K87" s="247">
        <f t="shared" si="3"/>
        <v>0</v>
      </c>
      <c r="L87" s="251" t="s">
        <v>994</v>
      </c>
      <c r="M87" s="245">
        <v>0</v>
      </c>
      <c r="N87" s="246">
        <v>12</v>
      </c>
      <c r="O87" s="247">
        <f t="shared" si="4"/>
        <v>0</v>
      </c>
      <c r="P87" s="251" t="s">
        <v>1028</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1100</v>
      </c>
      <c r="I88" s="245">
        <v>0</v>
      </c>
      <c r="J88" s="246">
        <v>36</v>
      </c>
      <c r="K88" s="247">
        <f t="shared" si="3"/>
        <v>0</v>
      </c>
      <c r="L88" s="251" t="s">
        <v>1109</v>
      </c>
      <c r="M88" s="245">
        <v>0</v>
      </c>
      <c r="N88" s="246">
        <v>12</v>
      </c>
      <c r="O88" s="247">
        <f t="shared" si="4"/>
        <v>0</v>
      </c>
      <c r="P88" s="251" t="s">
        <v>1118</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1101</v>
      </c>
      <c r="I89" s="245">
        <v>0</v>
      </c>
      <c r="J89" s="246">
        <v>36</v>
      </c>
      <c r="K89" s="247">
        <f t="shared" si="3"/>
        <v>0</v>
      </c>
      <c r="L89" s="251" t="s">
        <v>1110</v>
      </c>
      <c r="M89" s="245">
        <v>0</v>
      </c>
      <c r="N89" s="246">
        <v>12</v>
      </c>
      <c r="O89" s="247">
        <f t="shared" si="4"/>
        <v>0</v>
      </c>
      <c r="P89" s="251" t="s">
        <v>1119</v>
      </c>
      <c r="Q89" s="245">
        <v>0</v>
      </c>
      <c r="R89" s="246">
        <v>12</v>
      </c>
      <c r="S89" s="247">
        <f t="shared" si="5"/>
        <v>0</v>
      </c>
      <c r="T89" s="303"/>
      <c r="U89" s="248"/>
    </row>
    <row r="90" spans="1:21" ht="15.5" x14ac:dyDescent="0.35">
      <c r="A90" s="249" t="s">
        <v>568</v>
      </c>
      <c r="B90" s="239"/>
      <c r="C90" s="240"/>
      <c r="D90" s="241"/>
      <c r="E90" s="242"/>
      <c r="F90" s="243"/>
      <c r="G90" s="244"/>
      <c r="H90" s="238" t="s">
        <v>963</v>
      </c>
      <c r="I90" s="245">
        <f>SUBTOTAL(9,I91:I96)</f>
        <v>0</v>
      </c>
      <c r="J90" s="246"/>
      <c r="K90" s="247">
        <f>SUBTOTAL(9,K91:K96)</f>
        <v>0</v>
      </c>
      <c r="L90" s="238" t="s">
        <v>995</v>
      </c>
      <c r="M90" s="245">
        <f>SUBTOTAL(9,M91:M96)</f>
        <v>0</v>
      </c>
      <c r="N90" s="246"/>
      <c r="O90" s="247">
        <f>SUBTOTAL(9,O91:O96)</f>
        <v>0</v>
      </c>
      <c r="P90" s="238" t="s">
        <v>1029</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964</v>
      </c>
      <c r="I91" s="245">
        <v>0</v>
      </c>
      <c r="J91" s="246">
        <v>36</v>
      </c>
      <c r="K91" s="247">
        <f t="shared" ref="K91:K96" si="6">I91*J91</f>
        <v>0</v>
      </c>
      <c r="L91" s="251" t="s">
        <v>996</v>
      </c>
      <c r="M91" s="245">
        <v>0</v>
      </c>
      <c r="N91" s="246">
        <v>12</v>
      </c>
      <c r="O91" s="247">
        <f t="shared" ref="O91:O96" si="7">M91*N91</f>
        <v>0</v>
      </c>
      <c r="P91" s="251" t="s">
        <v>1030</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965</v>
      </c>
      <c r="I92" s="245">
        <v>0</v>
      </c>
      <c r="J92" s="246">
        <v>36</v>
      </c>
      <c r="K92" s="247">
        <f t="shared" si="6"/>
        <v>0</v>
      </c>
      <c r="L92" s="251" t="s">
        <v>997</v>
      </c>
      <c r="M92" s="245">
        <v>0</v>
      </c>
      <c r="N92" s="246">
        <v>12</v>
      </c>
      <c r="O92" s="247">
        <f t="shared" si="7"/>
        <v>0</v>
      </c>
      <c r="P92" s="251" t="s">
        <v>1031</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966</v>
      </c>
      <c r="I93" s="245">
        <v>0</v>
      </c>
      <c r="J93" s="246">
        <v>36</v>
      </c>
      <c r="K93" s="247">
        <f t="shared" si="6"/>
        <v>0</v>
      </c>
      <c r="L93" s="251" t="s">
        <v>998</v>
      </c>
      <c r="M93" s="245">
        <v>0</v>
      </c>
      <c r="N93" s="246">
        <v>12</v>
      </c>
      <c r="O93" s="247">
        <f t="shared" si="7"/>
        <v>0</v>
      </c>
      <c r="P93" s="251" t="s">
        <v>1032</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967</v>
      </c>
      <c r="I94" s="245">
        <v>0</v>
      </c>
      <c r="J94" s="246">
        <v>36</v>
      </c>
      <c r="K94" s="247">
        <f t="shared" si="6"/>
        <v>0</v>
      </c>
      <c r="L94" s="251" t="s">
        <v>999</v>
      </c>
      <c r="M94" s="245">
        <v>0</v>
      </c>
      <c r="N94" s="246">
        <v>12</v>
      </c>
      <c r="O94" s="247">
        <f t="shared" si="7"/>
        <v>0</v>
      </c>
      <c r="P94" s="251" t="s">
        <v>1033</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1102</v>
      </c>
      <c r="I95" s="245">
        <v>0</v>
      </c>
      <c r="J95" s="246">
        <v>36</v>
      </c>
      <c r="K95" s="247">
        <f t="shared" si="6"/>
        <v>0</v>
      </c>
      <c r="L95" s="251" t="s">
        <v>1111</v>
      </c>
      <c r="M95" s="245">
        <v>0</v>
      </c>
      <c r="N95" s="246">
        <v>12</v>
      </c>
      <c r="O95" s="247">
        <f t="shared" si="7"/>
        <v>0</v>
      </c>
      <c r="P95" s="251" t="s">
        <v>1120</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1103</v>
      </c>
      <c r="I96" s="245">
        <v>0</v>
      </c>
      <c r="J96" s="246">
        <v>36</v>
      </c>
      <c r="K96" s="247">
        <f t="shared" si="6"/>
        <v>0</v>
      </c>
      <c r="L96" s="251" t="s">
        <v>1112</v>
      </c>
      <c r="M96" s="245">
        <v>0</v>
      </c>
      <c r="N96" s="246">
        <v>12</v>
      </c>
      <c r="O96" s="247">
        <f t="shared" si="7"/>
        <v>0</v>
      </c>
      <c r="P96" s="251" t="s">
        <v>1121</v>
      </c>
      <c r="Q96" s="245">
        <v>0</v>
      </c>
      <c r="R96" s="246">
        <v>12</v>
      </c>
      <c r="S96" s="247">
        <f t="shared" si="8"/>
        <v>0</v>
      </c>
      <c r="T96" s="303"/>
      <c r="U96" s="248"/>
    </row>
    <row r="97" spans="1:21" ht="15.5" x14ac:dyDescent="0.35">
      <c r="A97" s="229" t="s">
        <v>42</v>
      </c>
      <c r="B97" s="230" t="s">
        <v>704</v>
      </c>
      <c r="C97" s="231"/>
      <c r="D97" s="232"/>
      <c r="E97" s="233"/>
      <c r="F97" s="234"/>
      <c r="G97" s="235"/>
      <c r="H97" s="229" t="s">
        <v>2326</v>
      </c>
      <c r="I97" s="236">
        <f>SUBTOTAL(9,I98)</f>
        <v>0</v>
      </c>
      <c r="J97" s="254"/>
      <c r="K97" s="226">
        <f>SUBTOTAL(9,K98)</f>
        <v>0</v>
      </c>
      <c r="L97" s="229" t="s">
        <v>1000</v>
      </c>
      <c r="M97" s="236">
        <f>SUBTOTAL(9,M98)</f>
        <v>0</v>
      </c>
      <c r="N97" s="254"/>
      <c r="O97" s="226">
        <f>SUBTOTAL(9,O98)</f>
        <v>0</v>
      </c>
      <c r="P97" s="229" t="s">
        <v>1034</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2327</v>
      </c>
      <c r="I98" s="269">
        <v>0</v>
      </c>
      <c r="J98" s="273">
        <v>36</v>
      </c>
      <c r="K98" s="270">
        <f>I98*J98</f>
        <v>0</v>
      </c>
      <c r="L98" s="268" t="s">
        <v>1001</v>
      </c>
      <c r="M98" s="269">
        <v>0</v>
      </c>
      <c r="N98" s="273">
        <v>12</v>
      </c>
      <c r="O98" s="270">
        <f>M98*N98</f>
        <v>0</v>
      </c>
      <c r="P98" s="268" t="s">
        <v>1035</v>
      </c>
      <c r="Q98" s="269">
        <v>0</v>
      </c>
      <c r="R98" s="273">
        <v>12</v>
      </c>
      <c r="S98" s="270">
        <f>Q98*R98</f>
        <v>0</v>
      </c>
      <c r="T98" s="304"/>
      <c r="U98" s="271"/>
    </row>
    <row r="1048491" spans="3:3" x14ac:dyDescent="0.35">
      <c r="C1048491" s="274" t="s">
        <v>15</v>
      </c>
    </row>
  </sheetData>
  <mergeCells count="26">
    <mergeCell ref="U1:U2"/>
    <mergeCell ref="A1:A2"/>
    <mergeCell ref="B1:B2"/>
    <mergeCell ref="C1:C2"/>
    <mergeCell ref="D1:D2"/>
    <mergeCell ref="E1:E2"/>
    <mergeCell ref="F1:F2"/>
    <mergeCell ref="T3:T51"/>
    <mergeCell ref="G1:G2"/>
    <mergeCell ref="H1:K1"/>
    <mergeCell ref="L1:O1"/>
    <mergeCell ref="P1:S1"/>
    <mergeCell ref="T1:T2"/>
    <mergeCell ref="U53:U54"/>
    <mergeCell ref="A53:A54"/>
    <mergeCell ref="B53:B54"/>
    <mergeCell ref="C53:C54"/>
    <mergeCell ref="D53:D54"/>
    <mergeCell ref="E53:E54"/>
    <mergeCell ref="F53:F54"/>
    <mergeCell ref="T55:T98"/>
    <mergeCell ref="G53:G54"/>
    <mergeCell ref="H53:K53"/>
    <mergeCell ref="L53:O53"/>
    <mergeCell ref="P53:S53"/>
    <mergeCell ref="T53:T5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60" zoomScaleNormal="6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2.4531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555</v>
      </c>
      <c r="B3" s="222"/>
      <c r="C3" s="222"/>
      <c r="D3" s="222"/>
      <c r="E3" s="222"/>
      <c r="F3" s="222"/>
      <c r="G3" s="223">
        <v>474</v>
      </c>
      <c r="H3" s="224" t="s">
        <v>30</v>
      </c>
      <c r="I3" s="222"/>
      <c r="J3" s="225"/>
      <c r="K3" s="226">
        <f>SUBTOTAL(9,K4:K51)</f>
        <v>0</v>
      </c>
      <c r="L3" s="224" t="s">
        <v>55</v>
      </c>
      <c r="M3" s="222"/>
      <c r="N3" s="225"/>
      <c r="O3" s="226">
        <f>SUBTOTAL(9,O4:O51)</f>
        <v>0</v>
      </c>
      <c r="P3" s="224" t="s">
        <v>74</v>
      </c>
      <c r="Q3" s="222"/>
      <c r="R3" s="225"/>
      <c r="S3" s="226">
        <f>SUBTOTAL(9,S4:S51)</f>
        <v>0</v>
      </c>
      <c r="T3" s="302"/>
      <c r="U3" s="227"/>
    </row>
    <row r="4" spans="1:21" s="228" customFormat="1" ht="15.65" customHeight="1" x14ac:dyDescent="0.35">
      <c r="A4" s="229" t="s">
        <v>39</v>
      </c>
      <c r="B4" s="230" t="s">
        <v>701</v>
      </c>
      <c r="C4" s="231"/>
      <c r="D4" s="232"/>
      <c r="E4" s="233"/>
      <c r="F4" s="234"/>
      <c r="G4" s="235"/>
      <c r="H4" s="229" t="s">
        <v>1132</v>
      </c>
      <c r="I4" s="236">
        <f>SUBTOTAL(9,I5:I6)</f>
        <v>0</v>
      </c>
      <c r="J4" s="237"/>
      <c r="K4" s="226">
        <f>SUBTOTAL(9,K5:K6)</f>
        <v>0</v>
      </c>
      <c r="L4" s="229" t="s">
        <v>1160</v>
      </c>
      <c r="M4" s="236">
        <f>SUBTOTAL(9,M5:M6)</f>
        <v>0</v>
      </c>
      <c r="N4" s="237"/>
      <c r="O4" s="226">
        <f>SUBTOTAL(9,O5:O6)</f>
        <v>0</v>
      </c>
      <c r="P4" s="229" t="s">
        <v>1188</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71</v>
      </c>
      <c r="H5" s="238" t="s">
        <v>1133</v>
      </c>
      <c r="I5" s="245">
        <v>0</v>
      </c>
      <c r="J5" s="246">
        <v>36</v>
      </c>
      <c r="K5" s="247">
        <f>I5*J5</f>
        <v>0</v>
      </c>
      <c r="L5" s="238" t="s">
        <v>1161</v>
      </c>
      <c r="M5" s="245">
        <v>0</v>
      </c>
      <c r="N5" s="246">
        <v>12</v>
      </c>
      <c r="O5" s="247">
        <f>M5*N5</f>
        <v>0</v>
      </c>
      <c r="P5" s="238" t="s">
        <v>1189</v>
      </c>
      <c r="Q5" s="245">
        <v>0</v>
      </c>
      <c r="R5" s="246">
        <v>12</v>
      </c>
      <c r="S5" s="247">
        <f>Q5*R5</f>
        <v>0</v>
      </c>
      <c r="T5" s="303"/>
      <c r="U5" s="248"/>
    </row>
    <row r="6" spans="1:21" ht="15.65" customHeight="1" x14ac:dyDescent="0.35">
      <c r="A6" s="238" t="s">
        <v>160</v>
      </c>
      <c r="B6" s="239"/>
      <c r="C6" s="240" t="s">
        <v>114</v>
      </c>
      <c r="D6" s="241" t="s">
        <v>115</v>
      </c>
      <c r="E6" s="242" t="s">
        <v>43</v>
      </c>
      <c r="F6" s="243" t="s">
        <v>920</v>
      </c>
      <c r="G6" s="244">
        <v>71</v>
      </c>
      <c r="H6" s="238" t="s">
        <v>1134</v>
      </c>
      <c r="I6" s="245">
        <v>0</v>
      </c>
      <c r="J6" s="246">
        <v>36</v>
      </c>
      <c r="K6" s="247">
        <f>I6*J6</f>
        <v>0</v>
      </c>
      <c r="L6" s="238" t="s">
        <v>1162</v>
      </c>
      <c r="M6" s="245">
        <v>0</v>
      </c>
      <c r="N6" s="246">
        <v>12</v>
      </c>
      <c r="O6" s="247">
        <f>M6*N6</f>
        <v>0</v>
      </c>
      <c r="P6" s="238" t="s">
        <v>1190</v>
      </c>
      <c r="Q6" s="245">
        <v>0</v>
      </c>
      <c r="R6" s="246">
        <v>12</v>
      </c>
      <c r="S6" s="247">
        <f>Q6*R6</f>
        <v>0</v>
      </c>
      <c r="T6" s="303"/>
      <c r="U6" s="248"/>
    </row>
    <row r="7" spans="1:21" s="228" customFormat="1" ht="15.65" customHeight="1" x14ac:dyDescent="0.35">
      <c r="A7" s="229" t="s">
        <v>40</v>
      </c>
      <c r="B7" s="230" t="s">
        <v>702</v>
      </c>
      <c r="C7" s="231"/>
      <c r="D7" s="232"/>
      <c r="E7" s="233"/>
      <c r="F7" s="234"/>
      <c r="G7" s="235"/>
      <c r="H7" s="229" t="s">
        <v>1135</v>
      </c>
      <c r="I7" s="236">
        <f>SUBTOTAL(9,I8:I28)</f>
        <v>0</v>
      </c>
      <c r="J7" s="237"/>
      <c r="K7" s="226">
        <f>SUBTOTAL(9,K8:K28)</f>
        <v>0</v>
      </c>
      <c r="L7" s="229" t="s">
        <v>1163</v>
      </c>
      <c r="M7" s="236">
        <f>SUBTOTAL(9,M8:M28)</f>
        <v>0</v>
      </c>
      <c r="N7" s="237"/>
      <c r="O7" s="226">
        <f>SUBTOTAL(9,O8:O28)</f>
        <v>0</v>
      </c>
      <c r="P7" s="229" t="s">
        <v>1191</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284</v>
      </c>
      <c r="H8" s="238" t="s">
        <v>1136</v>
      </c>
      <c r="I8" s="245">
        <v>0</v>
      </c>
      <c r="J8" s="246">
        <v>36</v>
      </c>
      <c r="K8" s="247">
        <f>I8*J8</f>
        <v>0</v>
      </c>
      <c r="L8" s="238" t="s">
        <v>1164</v>
      </c>
      <c r="M8" s="245">
        <v>0</v>
      </c>
      <c r="N8" s="246">
        <v>12</v>
      </c>
      <c r="O8" s="247">
        <f>M8*N8</f>
        <v>0</v>
      </c>
      <c r="P8" s="238" t="s">
        <v>1192</v>
      </c>
      <c r="Q8" s="245">
        <v>0</v>
      </c>
      <c r="R8" s="246">
        <v>12</v>
      </c>
      <c r="S8" s="247">
        <f>Q8*R8</f>
        <v>0</v>
      </c>
      <c r="T8" s="303"/>
      <c r="U8" s="248"/>
    </row>
    <row r="9" spans="1:21" ht="15.65" customHeight="1" x14ac:dyDescent="0.35">
      <c r="A9" s="238" t="s">
        <v>160</v>
      </c>
      <c r="B9" s="239"/>
      <c r="C9" s="240" t="s">
        <v>114</v>
      </c>
      <c r="D9" s="241" t="s">
        <v>115</v>
      </c>
      <c r="E9" s="242" t="s">
        <v>43</v>
      </c>
      <c r="F9" s="243" t="s">
        <v>920</v>
      </c>
      <c r="G9" s="244">
        <v>284</v>
      </c>
      <c r="H9" s="238" t="s">
        <v>1137</v>
      </c>
      <c r="I9" s="245">
        <v>0</v>
      </c>
      <c r="J9" s="246">
        <v>36</v>
      </c>
      <c r="K9" s="247">
        <f>I9*J9</f>
        <v>0</v>
      </c>
      <c r="L9" s="238" t="s">
        <v>1165</v>
      </c>
      <c r="M9" s="245">
        <v>0</v>
      </c>
      <c r="N9" s="246">
        <v>12</v>
      </c>
      <c r="O9" s="247">
        <f>M9*N9</f>
        <v>0</v>
      </c>
      <c r="P9" s="238" t="s">
        <v>1193</v>
      </c>
      <c r="Q9" s="245">
        <v>0</v>
      </c>
      <c r="R9" s="246">
        <v>12</v>
      </c>
      <c r="S9" s="247">
        <f>Q9*R9</f>
        <v>0</v>
      </c>
      <c r="T9" s="303"/>
      <c r="U9" s="248"/>
    </row>
    <row r="10" spans="1:21" ht="15.65" customHeight="1" x14ac:dyDescent="0.35">
      <c r="A10" s="249" t="s">
        <v>568</v>
      </c>
      <c r="B10" s="239"/>
      <c r="C10" s="240"/>
      <c r="D10" s="241"/>
      <c r="E10" s="242"/>
      <c r="F10" s="243"/>
      <c r="G10" s="244"/>
      <c r="H10" s="238" t="s">
        <v>1138</v>
      </c>
      <c r="I10" s="245">
        <f>SUBTOTAL(9,I11:I15)</f>
        <v>0</v>
      </c>
      <c r="J10" s="246"/>
      <c r="K10" s="247">
        <f>SUBTOTAL(9,K11:K15)</f>
        <v>0</v>
      </c>
      <c r="L10" s="238" t="s">
        <v>1166</v>
      </c>
      <c r="M10" s="245">
        <f>SUBTOTAL(9,M11:M15)</f>
        <v>0</v>
      </c>
      <c r="N10" s="246"/>
      <c r="O10" s="247">
        <f>SUBTOTAL(9,O11:O15)</f>
        <v>0</v>
      </c>
      <c r="P10" s="238" t="s">
        <v>1194</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284</v>
      </c>
      <c r="H11" s="251" t="s">
        <v>1139</v>
      </c>
      <c r="I11" s="245">
        <v>0</v>
      </c>
      <c r="J11" s="246">
        <v>36</v>
      </c>
      <c r="K11" s="247">
        <f>I11*J11</f>
        <v>0</v>
      </c>
      <c r="L11" s="251" t="s">
        <v>1167</v>
      </c>
      <c r="M11" s="245">
        <v>0</v>
      </c>
      <c r="N11" s="246">
        <v>12</v>
      </c>
      <c r="O11" s="247">
        <f>M11*N11</f>
        <v>0</v>
      </c>
      <c r="P11" s="251" t="s">
        <v>1195</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284</v>
      </c>
      <c r="H12" s="251" t="s">
        <v>1140</v>
      </c>
      <c r="I12" s="245">
        <v>0</v>
      </c>
      <c r="J12" s="246">
        <v>36</v>
      </c>
      <c r="K12" s="247">
        <f>I12*J12</f>
        <v>0</v>
      </c>
      <c r="L12" s="251" t="s">
        <v>1168</v>
      </c>
      <c r="M12" s="245">
        <v>0</v>
      </c>
      <c r="N12" s="246">
        <v>12</v>
      </c>
      <c r="O12" s="247">
        <f>M12*N12</f>
        <v>0</v>
      </c>
      <c r="P12" s="251" t="s">
        <v>1196</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284</v>
      </c>
      <c r="H13" s="251" t="s">
        <v>1141</v>
      </c>
      <c r="I13" s="245">
        <v>0</v>
      </c>
      <c r="J13" s="246">
        <v>36</v>
      </c>
      <c r="K13" s="247">
        <f>I13*J13</f>
        <v>0</v>
      </c>
      <c r="L13" s="251" t="s">
        <v>1169</v>
      </c>
      <c r="M13" s="245">
        <v>0</v>
      </c>
      <c r="N13" s="246">
        <v>12</v>
      </c>
      <c r="O13" s="247">
        <f>M13*N13</f>
        <v>0</v>
      </c>
      <c r="P13" s="251" t="s">
        <v>1197</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284</v>
      </c>
      <c r="H14" s="251" t="s">
        <v>1142</v>
      </c>
      <c r="I14" s="245">
        <v>0</v>
      </c>
      <c r="J14" s="246">
        <v>36</v>
      </c>
      <c r="K14" s="247">
        <f>I14*J14</f>
        <v>0</v>
      </c>
      <c r="L14" s="251" t="s">
        <v>1170</v>
      </c>
      <c r="M14" s="245">
        <v>0</v>
      </c>
      <c r="N14" s="246">
        <v>12</v>
      </c>
      <c r="O14" s="247">
        <f>M14*N14</f>
        <v>0</v>
      </c>
      <c r="P14" s="251" t="s">
        <v>1198</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284</v>
      </c>
      <c r="H15" s="251" t="s">
        <v>1143</v>
      </c>
      <c r="I15" s="245">
        <v>0</v>
      </c>
      <c r="J15" s="246">
        <v>36</v>
      </c>
      <c r="K15" s="247">
        <f>I15*J15</f>
        <v>0</v>
      </c>
      <c r="L15" s="251" t="s">
        <v>1171</v>
      </c>
      <c r="M15" s="245">
        <v>0</v>
      </c>
      <c r="N15" s="246">
        <v>12</v>
      </c>
      <c r="O15" s="247">
        <f>M15*N15</f>
        <v>0</v>
      </c>
      <c r="P15" s="251" t="s">
        <v>1199</v>
      </c>
      <c r="Q15" s="245">
        <v>0</v>
      </c>
      <c r="R15" s="246">
        <v>12</v>
      </c>
      <c r="S15" s="247">
        <f>Q15*R15</f>
        <v>0</v>
      </c>
      <c r="T15" s="303"/>
      <c r="U15" s="248"/>
    </row>
    <row r="16" spans="1:21" ht="15.65" customHeight="1" x14ac:dyDescent="0.35">
      <c r="A16" s="249" t="s">
        <v>569</v>
      </c>
      <c r="B16" s="239"/>
      <c r="C16" s="240"/>
      <c r="D16" s="241"/>
      <c r="E16" s="242"/>
      <c r="F16" s="243"/>
      <c r="G16" s="244"/>
      <c r="H16" s="238" t="s">
        <v>1144</v>
      </c>
      <c r="I16" s="245">
        <f>SUBTOTAL(9,I17:I28)</f>
        <v>0</v>
      </c>
      <c r="J16" s="246"/>
      <c r="K16" s="247">
        <f>SUBTOTAL(9,K17:K28)</f>
        <v>0</v>
      </c>
      <c r="L16" s="238" t="s">
        <v>1172</v>
      </c>
      <c r="M16" s="245">
        <f>SUBTOTAL(9,M17:M28)</f>
        <v>0</v>
      </c>
      <c r="N16" s="246"/>
      <c r="O16" s="247">
        <f>SUBTOTAL(9,O17:O28)</f>
        <v>0</v>
      </c>
      <c r="P16" s="238" t="s">
        <v>1200</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1145</v>
      </c>
      <c r="I17" s="245">
        <f>SUBTOTAL(9,I18:I22)</f>
        <v>0</v>
      </c>
      <c r="J17" s="246"/>
      <c r="K17" s="247">
        <f>SUBTOTAL(9,K18:K22)</f>
        <v>0</v>
      </c>
      <c r="L17" s="251" t="s">
        <v>1173</v>
      </c>
      <c r="M17" s="245">
        <f>SUBTOTAL(9,M18:M22)</f>
        <v>0</v>
      </c>
      <c r="N17" s="246"/>
      <c r="O17" s="247">
        <f>SUBTOTAL(9,O18:O22)</f>
        <v>0</v>
      </c>
      <c r="P17" s="251" t="s">
        <v>1201</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284</v>
      </c>
      <c r="H18" s="253" t="s">
        <v>2857</v>
      </c>
      <c r="I18" s="245">
        <v>0</v>
      </c>
      <c r="J18" s="246">
        <v>36</v>
      </c>
      <c r="K18" s="247">
        <f>I18*J18</f>
        <v>0</v>
      </c>
      <c r="L18" s="253" t="s">
        <v>2867</v>
      </c>
      <c r="M18" s="245">
        <v>0</v>
      </c>
      <c r="N18" s="246">
        <v>12</v>
      </c>
      <c r="O18" s="247">
        <f>M18*N18</f>
        <v>0</v>
      </c>
      <c r="P18" s="253" t="s">
        <v>2877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284</v>
      </c>
      <c r="H19" s="253" t="s">
        <v>2858</v>
      </c>
      <c r="I19" s="245">
        <v>0</v>
      </c>
      <c r="J19" s="246">
        <v>36</v>
      </c>
      <c r="K19" s="247">
        <f>I19*J19</f>
        <v>0</v>
      </c>
      <c r="L19" s="253" t="s">
        <v>2868</v>
      </c>
      <c r="M19" s="245">
        <v>0</v>
      </c>
      <c r="N19" s="246">
        <v>12</v>
      </c>
      <c r="O19" s="247">
        <f>M19*N19</f>
        <v>0</v>
      </c>
      <c r="P19" s="253" t="s">
        <v>2878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284</v>
      </c>
      <c r="H20" s="253" t="s">
        <v>2859</v>
      </c>
      <c r="I20" s="245">
        <v>0</v>
      </c>
      <c r="J20" s="246">
        <v>36</v>
      </c>
      <c r="K20" s="247">
        <f>I20*J20</f>
        <v>0</v>
      </c>
      <c r="L20" s="253" t="s">
        <v>2869</v>
      </c>
      <c r="M20" s="245">
        <v>0</v>
      </c>
      <c r="N20" s="246">
        <v>12</v>
      </c>
      <c r="O20" s="247">
        <f>M20*N20</f>
        <v>0</v>
      </c>
      <c r="P20" s="253" t="s">
        <v>2879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284</v>
      </c>
      <c r="H21" s="253" t="s">
        <v>2860</v>
      </c>
      <c r="I21" s="245">
        <v>0</v>
      </c>
      <c r="J21" s="246">
        <v>36</v>
      </c>
      <c r="K21" s="247">
        <f>I21*J21</f>
        <v>0</v>
      </c>
      <c r="L21" s="253" t="s">
        <v>2870</v>
      </c>
      <c r="M21" s="245">
        <v>0</v>
      </c>
      <c r="N21" s="246">
        <v>12</v>
      </c>
      <c r="O21" s="247">
        <f>M21*N21</f>
        <v>0</v>
      </c>
      <c r="P21" s="253" t="s">
        <v>2880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284</v>
      </c>
      <c r="H22" s="253" t="s">
        <v>2861</v>
      </c>
      <c r="I22" s="245">
        <v>0</v>
      </c>
      <c r="J22" s="246">
        <v>36</v>
      </c>
      <c r="K22" s="247">
        <f>I22*J22</f>
        <v>0</v>
      </c>
      <c r="L22" s="253" t="s">
        <v>2871</v>
      </c>
      <c r="M22" s="245">
        <v>0</v>
      </c>
      <c r="N22" s="246">
        <v>12</v>
      </c>
      <c r="O22" s="247">
        <f>M22*N22</f>
        <v>0</v>
      </c>
      <c r="P22" s="253" t="s">
        <v>2881</v>
      </c>
      <c r="Q22" s="245">
        <v>0</v>
      </c>
      <c r="R22" s="246">
        <v>12</v>
      </c>
      <c r="S22" s="247">
        <f>Q22*R22</f>
        <v>0</v>
      </c>
      <c r="T22" s="303"/>
      <c r="U22" s="248"/>
    </row>
    <row r="23" spans="1:21" ht="15.65" customHeight="1" x14ac:dyDescent="0.35">
      <c r="A23" s="250" t="s">
        <v>2645</v>
      </c>
      <c r="B23" s="239"/>
      <c r="C23" s="240"/>
      <c r="D23" s="241"/>
      <c r="E23" s="242"/>
      <c r="F23" s="243"/>
      <c r="G23" s="244"/>
      <c r="H23" s="251" t="s">
        <v>1146</v>
      </c>
      <c r="I23" s="245">
        <f>SUBTOTAL(9,I24:I28)</f>
        <v>0</v>
      </c>
      <c r="J23" s="246"/>
      <c r="K23" s="247">
        <f>SUBTOTAL(9,K24:K28)</f>
        <v>0</v>
      </c>
      <c r="L23" s="251" t="s">
        <v>1174</v>
      </c>
      <c r="M23" s="245">
        <f>SUBTOTAL(9,M24:M28)</f>
        <v>0</v>
      </c>
      <c r="N23" s="246"/>
      <c r="O23" s="247">
        <f>SUBTOTAL(9,O24:O28)</f>
        <v>0</v>
      </c>
      <c r="P23" s="251" t="s">
        <v>1202</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284</v>
      </c>
      <c r="H24" s="253" t="s">
        <v>2862</v>
      </c>
      <c r="I24" s="245">
        <v>0</v>
      </c>
      <c r="J24" s="246">
        <v>36</v>
      </c>
      <c r="K24" s="247">
        <f>I24*J24</f>
        <v>0</v>
      </c>
      <c r="L24" s="253" t="s">
        <v>2872</v>
      </c>
      <c r="M24" s="245">
        <v>0</v>
      </c>
      <c r="N24" s="246">
        <v>12</v>
      </c>
      <c r="O24" s="247">
        <f>M24*N24</f>
        <v>0</v>
      </c>
      <c r="P24" s="253" t="s">
        <v>2882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284</v>
      </c>
      <c r="H25" s="253" t="s">
        <v>2863</v>
      </c>
      <c r="I25" s="245">
        <v>0</v>
      </c>
      <c r="J25" s="246">
        <v>36</v>
      </c>
      <c r="K25" s="247">
        <f>I25*J25</f>
        <v>0</v>
      </c>
      <c r="L25" s="253" t="s">
        <v>2873</v>
      </c>
      <c r="M25" s="245">
        <v>0</v>
      </c>
      <c r="N25" s="246">
        <v>12</v>
      </c>
      <c r="O25" s="247">
        <f>M25*N25</f>
        <v>0</v>
      </c>
      <c r="P25" s="253" t="s">
        <v>2883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284</v>
      </c>
      <c r="H26" s="253" t="s">
        <v>2864</v>
      </c>
      <c r="I26" s="245">
        <v>0</v>
      </c>
      <c r="J26" s="246">
        <v>36</v>
      </c>
      <c r="K26" s="247">
        <f>I26*J26</f>
        <v>0</v>
      </c>
      <c r="L26" s="253" t="s">
        <v>2874</v>
      </c>
      <c r="M26" s="245">
        <v>0</v>
      </c>
      <c r="N26" s="246">
        <v>12</v>
      </c>
      <c r="O26" s="247">
        <f>M26*N26</f>
        <v>0</v>
      </c>
      <c r="P26" s="253" t="s">
        <v>2884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284</v>
      </c>
      <c r="H27" s="253" t="s">
        <v>2865</v>
      </c>
      <c r="I27" s="245">
        <v>0</v>
      </c>
      <c r="J27" s="246">
        <v>36</v>
      </c>
      <c r="K27" s="247">
        <f>I27*J27</f>
        <v>0</v>
      </c>
      <c r="L27" s="253" t="s">
        <v>2875</v>
      </c>
      <c r="M27" s="245">
        <v>0</v>
      </c>
      <c r="N27" s="246">
        <v>12</v>
      </c>
      <c r="O27" s="247">
        <f>M27*N27</f>
        <v>0</v>
      </c>
      <c r="P27" s="253" t="s">
        <v>2885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284</v>
      </c>
      <c r="H28" s="253" t="s">
        <v>2866</v>
      </c>
      <c r="I28" s="245">
        <v>0</v>
      </c>
      <c r="J28" s="246">
        <v>36</v>
      </c>
      <c r="K28" s="247">
        <f>I28*J28</f>
        <v>0</v>
      </c>
      <c r="L28" s="253" t="s">
        <v>2876</v>
      </c>
      <c r="M28" s="245">
        <v>0</v>
      </c>
      <c r="N28" s="246">
        <v>12</v>
      </c>
      <c r="O28" s="247">
        <f>M28*N28</f>
        <v>0</v>
      </c>
      <c r="P28" s="253" t="s">
        <v>2886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1147</v>
      </c>
      <c r="I29" s="236">
        <f>SUBTOTAL(9,I30:I45)</f>
        <v>0</v>
      </c>
      <c r="J29" s="254"/>
      <c r="K29" s="226">
        <f>SUBTOTAL(9,K30:K45)</f>
        <v>0</v>
      </c>
      <c r="L29" s="229" t="s">
        <v>1175</v>
      </c>
      <c r="M29" s="236">
        <f>SUBTOTAL(9,M30:M45)</f>
        <v>0</v>
      </c>
      <c r="N29" s="254"/>
      <c r="O29" s="226">
        <f>SUBTOTAL(9,O30:O45)</f>
        <v>0</v>
      </c>
      <c r="P29" s="229" t="s">
        <v>1203</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95</v>
      </c>
      <c r="H30" s="238" t="s">
        <v>1148</v>
      </c>
      <c r="I30" s="245">
        <v>0</v>
      </c>
      <c r="J30" s="246">
        <v>36</v>
      </c>
      <c r="K30" s="247">
        <f>I30*J30</f>
        <v>0</v>
      </c>
      <c r="L30" s="238" t="s">
        <v>1176</v>
      </c>
      <c r="M30" s="245">
        <v>0</v>
      </c>
      <c r="N30" s="246">
        <v>12</v>
      </c>
      <c r="O30" s="247">
        <f>M30*N30</f>
        <v>0</v>
      </c>
      <c r="P30" s="238" t="s">
        <v>1204</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95</v>
      </c>
      <c r="H31" s="238" t="s">
        <v>1149</v>
      </c>
      <c r="I31" s="245">
        <v>0</v>
      </c>
      <c r="J31" s="246">
        <v>36</v>
      </c>
      <c r="K31" s="247">
        <f>I31*J31</f>
        <v>0</v>
      </c>
      <c r="L31" s="238" t="s">
        <v>1177</v>
      </c>
      <c r="M31" s="245">
        <v>0</v>
      </c>
      <c r="N31" s="246">
        <v>12</v>
      </c>
      <c r="O31" s="247">
        <f>M31*N31</f>
        <v>0</v>
      </c>
      <c r="P31" s="238" t="s">
        <v>1205</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95</v>
      </c>
      <c r="H32" s="238" t="s">
        <v>1150</v>
      </c>
      <c r="I32" s="245">
        <v>0</v>
      </c>
      <c r="J32" s="246">
        <v>36</v>
      </c>
      <c r="K32" s="247">
        <f>I32*J32</f>
        <v>0</v>
      </c>
      <c r="L32" s="238" t="s">
        <v>1178</v>
      </c>
      <c r="M32" s="245">
        <v>0</v>
      </c>
      <c r="N32" s="246">
        <v>12</v>
      </c>
      <c r="O32" s="247">
        <f>M32*N32</f>
        <v>0</v>
      </c>
      <c r="P32" s="238" t="s">
        <v>1206</v>
      </c>
      <c r="Q32" s="245">
        <v>0</v>
      </c>
      <c r="R32" s="246">
        <v>12</v>
      </c>
      <c r="S32" s="247">
        <f>Q32*R32</f>
        <v>0</v>
      </c>
      <c r="T32" s="303"/>
      <c r="U32" s="248"/>
    </row>
    <row r="33" spans="1:21" ht="15.65" customHeight="1" x14ac:dyDescent="0.35">
      <c r="A33" s="249" t="s">
        <v>569</v>
      </c>
      <c r="B33" s="239"/>
      <c r="C33" s="240"/>
      <c r="D33" s="241"/>
      <c r="E33" s="242"/>
      <c r="F33" s="243"/>
      <c r="G33" s="244"/>
      <c r="H33" s="238" t="s">
        <v>1151</v>
      </c>
      <c r="I33" s="245">
        <f>SUBTOTAL(9,I34:I45)</f>
        <v>0</v>
      </c>
      <c r="J33" s="246"/>
      <c r="K33" s="247">
        <f>SUBTOTAL(9,K34:K45)</f>
        <v>0</v>
      </c>
      <c r="L33" s="238" t="s">
        <v>1179</v>
      </c>
      <c r="M33" s="245">
        <f>SUBTOTAL(9,M34:M45)</f>
        <v>0</v>
      </c>
      <c r="N33" s="246"/>
      <c r="O33" s="247">
        <f>SUBTOTAL(9,O34:O45)</f>
        <v>0</v>
      </c>
      <c r="P33" s="238" t="s">
        <v>1207</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1152</v>
      </c>
      <c r="I34" s="245">
        <f>SUBTOTAL(9,I35:I39)</f>
        <v>0</v>
      </c>
      <c r="J34" s="246"/>
      <c r="K34" s="247">
        <f>SUBTOTAL(9,K35:K39)</f>
        <v>0</v>
      </c>
      <c r="L34" s="251" t="s">
        <v>1180</v>
      </c>
      <c r="M34" s="245">
        <f>SUBTOTAL(9,M35:M39)</f>
        <v>0</v>
      </c>
      <c r="N34" s="246"/>
      <c r="O34" s="247">
        <f>SUBTOTAL(9,O35:O39)</f>
        <v>0</v>
      </c>
      <c r="P34" s="251" t="s">
        <v>1208</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95</v>
      </c>
      <c r="H35" s="253" t="s">
        <v>2827</v>
      </c>
      <c r="I35" s="245">
        <v>0</v>
      </c>
      <c r="J35" s="246">
        <v>36</v>
      </c>
      <c r="K35" s="247">
        <f>I35*J35</f>
        <v>0</v>
      </c>
      <c r="L35" s="253" t="s">
        <v>2837</v>
      </c>
      <c r="M35" s="245">
        <v>0</v>
      </c>
      <c r="N35" s="246">
        <v>12</v>
      </c>
      <c r="O35" s="247">
        <f>M35*N35</f>
        <v>0</v>
      </c>
      <c r="P35" s="253" t="s">
        <v>2847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95</v>
      </c>
      <c r="H36" s="253" t="s">
        <v>2828</v>
      </c>
      <c r="I36" s="245">
        <v>0</v>
      </c>
      <c r="J36" s="246">
        <v>36</v>
      </c>
      <c r="K36" s="247">
        <f>I36*J36</f>
        <v>0</v>
      </c>
      <c r="L36" s="253" t="s">
        <v>2838</v>
      </c>
      <c r="M36" s="245">
        <v>0</v>
      </c>
      <c r="N36" s="246">
        <v>12</v>
      </c>
      <c r="O36" s="247">
        <f>M36*N36</f>
        <v>0</v>
      </c>
      <c r="P36" s="253" t="s">
        <v>2848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95</v>
      </c>
      <c r="H37" s="253" t="s">
        <v>2829</v>
      </c>
      <c r="I37" s="245">
        <v>0</v>
      </c>
      <c r="J37" s="246">
        <v>36</v>
      </c>
      <c r="K37" s="247">
        <f>I37*J37</f>
        <v>0</v>
      </c>
      <c r="L37" s="253" t="s">
        <v>2839</v>
      </c>
      <c r="M37" s="245">
        <v>0</v>
      </c>
      <c r="N37" s="246">
        <v>12</v>
      </c>
      <c r="O37" s="247">
        <f>M37*N37</f>
        <v>0</v>
      </c>
      <c r="P37" s="253" t="s">
        <v>2849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95</v>
      </c>
      <c r="H38" s="253" t="s">
        <v>2830</v>
      </c>
      <c r="I38" s="245">
        <v>0</v>
      </c>
      <c r="J38" s="246">
        <v>36</v>
      </c>
      <c r="K38" s="247">
        <f>I38*J38</f>
        <v>0</v>
      </c>
      <c r="L38" s="253" t="s">
        <v>2840</v>
      </c>
      <c r="M38" s="245">
        <v>0</v>
      </c>
      <c r="N38" s="246">
        <v>12</v>
      </c>
      <c r="O38" s="247">
        <f>M38*N38</f>
        <v>0</v>
      </c>
      <c r="P38" s="253" t="s">
        <v>2850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95</v>
      </c>
      <c r="H39" s="253" t="s">
        <v>2831</v>
      </c>
      <c r="I39" s="245">
        <v>0</v>
      </c>
      <c r="J39" s="246">
        <v>36</v>
      </c>
      <c r="K39" s="247">
        <f>I39*J39</f>
        <v>0</v>
      </c>
      <c r="L39" s="253" t="s">
        <v>2841</v>
      </c>
      <c r="M39" s="245">
        <v>0</v>
      </c>
      <c r="N39" s="246">
        <v>12</v>
      </c>
      <c r="O39" s="247">
        <f>M39*N39</f>
        <v>0</v>
      </c>
      <c r="P39" s="253" t="s">
        <v>2851</v>
      </c>
      <c r="Q39" s="245">
        <v>0</v>
      </c>
      <c r="R39" s="246">
        <v>12</v>
      </c>
      <c r="S39" s="247">
        <f>Q39*R39</f>
        <v>0</v>
      </c>
      <c r="T39" s="303"/>
      <c r="U39" s="248"/>
    </row>
    <row r="40" spans="1:21" ht="15.65" customHeight="1" x14ac:dyDescent="0.35">
      <c r="A40" s="250" t="s">
        <v>2645</v>
      </c>
      <c r="B40" s="239"/>
      <c r="C40" s="240"/>
      <c r="D40" s="241"/>
      <c r="E40" s="242"/>
      <c r="F40" s="243"/>
      <c r="G40" s="244"/>
      <c r="H40" s="251" t="s">
        <v>1153</v>
      </c>
      <c r="I40" s="245">
        <f>SUBTOTAL(9,I41:I45)</f>
        <v>0</v>
      </c>
      <c r="J40" s="246"/>
      <c r="K40" s="247">
        <f>SUBTOTAL(9,K41:K45)</f>
        <v>0</v>
      </c>
      <c r="L40" s="251" t="s">
        <v>1181</v>
      </c>
      <c r="M40" s="245">
        <f>SUBTOTAL(9,M41:M45)</f>
        <v>0</v>
      </c>
      <c r="N40" s="246"/>
      <c r="O40" s="247">
        <f>SUBTOTAL(9,O41:O45)</f>
        <v>0</v>
      </c>
      <c r="P40" s="251" t="s">
        <v>1209</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95</v>
      </c>
      <c r="H41" s="253" t="s">
        <v>2832</v>
      </c>
      <c r="I41" s="245">
        <v>0</v>
      </c>
      <c r="J41" s="246">
        <v>36</v>
      </c>
      <c r="K41" s="247">
        <v>0</v>
      </c>
      <c r="L41" s="253" t="s">
        <v>2842</v>
      </c>
      <c r="M41" s="245">
        <v>0</v>
      </c>
      <c r="N41" s="246">
        <v>12</v>
      </c>
      <c r="O41" s="247">
        <v>0</v>
      </c>
      <c r="P41" s="253" t="s">
        <v>2852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95</v>
      </c>
      <c r="H42" s="253" t="s">
        <v>2833</v>
      </c>
      <c r="I42" s="245">
        <v>0</v>
      </c>
      <c r="J42" s="246">
        <v>36</v>
      </c>
      <c r="K42" s="247">
        <v>0</v>
      </c>
      <c r="L42" s="253" t="s">
        <v>2843</v>
      </c>
      <c r="M42" s="245">
        <v>0</v>
      </c>
      <c r="N42" s="246">
        <v>12</v>
      </c>
      <c r="O42" s="247">
        <v>0</v>
      </c>
      <c r="P42" s="253" t="s">
        <v>2853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95</v>
      </c>
      <c r="H43" s="253" t="s">
        <v>2834</v>
      </c>
      <c r="I43" s="245">
        <v>0</v>
      </c>
      <c r="J43" s="246">
        <v>36</v>
      </c>
      <c r="K43" s="247">
        <v>0</v>
      </c>
      <c r="L43" s="253" t="s">
        <v>2844</v>
      </c>
      <c r="M43" s="245">
        <v>0</v>
      </c>
      <c r="N43" s="246">
        <v>12</v>
      </c>
      <c r="O43" s="247">
        <v>0</v>
      </c>
      <c r="P43" s="253" t="s">
        <v>2854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95</v>
      </c>
      <c r="H44" s="253" t="s">
        <v>2835</v>
      </c>
      <c r="I44" s="245">
        <v>0</v>
      </c>
      <c r="J44" s="246">
        <v>36</v>
      </c>
      <c r="K44" s="247">
        <v>0</v>
      </c>
      <c r="L44" s="253" t="s">
        <v>2845</v>
      </c>
      <c r="M44" s="245">
        <v>0</v>
      </c>
      <c r="N44" s="246">
        <v>12</v>
      </c>
      <c r="O44" s="247">
        <v>0</v>
      </c>
      <c r="P44" s="253" t="s">
        <v>2855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95</v>
      </c>
      <c r="H45" s="253" t="s">
        <v>2836</v>
      </c>
      <c r="I45" s="245">
        <v>0</v>
      </c>
      <c r="J45" s="246">
        <v>36</v>
      </c>
      <c r="K45" s="247">
        <v>0</v>
      </c>
      <c r="L45" s="253" t="s">
        <v>2846</v>
      </c>
      <c r="M45" s="245">
        <v>0</v>
      </c>
      <c r="N45" s="246">
        <v>12</v>
      </c>
      <c r="O45" s="247">
        <v>0</v>
      </c>
      <c r="P45" s="253" t="s">
        <v>2856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1154</v>
      </c>
      <c r="I46" s="236">
        <f>SUBTOTAL(9,I47)</f>
        <v>0</v>
      </c>
      <c r="J46" s="254"/>
      <c r="K46" s="226">
        <f>SUBTOTAL(9,K47)</f>
        <v>0</v>
      </c>
      <c r="L46" s="229" t="s">
        <v>1182</v>
      </c>
      <c r="M46" s="236">
        <f>SUBTOTAL(9,M47)</f>
        <v>0</v>
      </c>
      <c r="N46" s="254"/>
      <c r="O46" s="226">
        <f>SUBTOTAL(9,O47)</f>
        <v>0</v>
      </c>
      <c r="P46" s="229" t="s">
        <v>1210</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24</v>
      </c>
      <c r="H47" s="238" t="s">
        <v>1155</v>
      </c>
      <c r="I47" s="245">
        <v>0</v>
      </c>
      <c r="J47" s="246">
        <v>36</v>
      </c>
      <c r="K47" s="247">
        <f>I47*J47</f>
        <v>0</v>
      </c>
      <c r="L47" s="238" t="s">
        <v>1183</v>
      </c>
      <c r="M47" s="245">
        <v>0</v>
      </c>
      <c r="N47" s="246">
        <v>12</v>
      </c>
      <c r="O47" s="247">
        <f>M47*N47</f>
        <v>0</v>
      </c>
      <c r="P47" s="238" t="s">
        <v>1211</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1156</v>
      </c>
      <c r="I48" s="236">
        <f>SUBTOTAL(9,I49:I51)</f>
        <v>0</v>
      </c>
      <c r="J48" s="246"/>
      <c r="K48" s="226">
        <f>SUBTOTAL(9,K49:K51)</f>
        <v>0</v>
      </c>
      <c r="L48" s="258" t="s">
        <v>1184</v>
      </c>
      <c r="M48" s="236">
        <f>SUBTOTAL(9,M49:M51)</f>
        <v>0</v>
      </c>
      <c r="N48" s="246"/>
      <c r="O48" s="226">
        <f>SUBTOTAL(9,O49:O51)</f>
        <v>0</v>
      </c>
      <c r="P48" s="258" t="s">
        <v>1212</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1157</v>
      </c>
      <c r="I49" s="245">
        <v>0</v>
      </c>
      <c r="J49" s="246">
        <v>36</v>
      </c>
      <c r="K49" s="247">
        <f>$G49*I49*J49</f>
        <v>0</v>
      </c>
      <c r="L49" s="238" t="s">
        <v>1185</v>
      </c>
      <c r="M49" s="245">
        <v>0</v>
      </c>
      <c r="N49" s="246">
        <v>12</v>
      </c>
      <c r="O49" s="247">
        <f>$G49*M49*N49</f>
        <v>0</v>
      </c>
      <c r="P49" s="238" t="s">
        <v>1213</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1158</v>
      </c>
      <c r="I50" s="245">
        <v>0</v>
      </c>
      <c r="J50" s="246">
        <v>36</v>
      </c>
      <c r="K50" s="247">
        <f>$G50*I50*J50</f>
        <v>0</v>
      </c>
      <c r="L50" s="238" t="s">
        <v>1186</v>
      </c>
      <c r="M50" s="245">
        <v>0</v>
      </c>
      <c r="N50" s="246">
        <v>12</v>
      </c>
      <c r="O50" s="247">
        <f>$G50*M50*N50</f>
        <v>0</v>
      </c>
      <c r="P50" s="238" t="s">
        <v>1214</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1159</v>
      </c>
      <c r="I51" s="269">
        <v>0</v>
      </c>
      <c r="J51" s="263">
        <v>36</v>
      </c>
      <c r="K51" s="270">
        <f>$G51*I51*J51</f>
        <v>0</v>
      </c>
      <c r="L51" s="268" t="s">
        <v>1187</v>
      </c>
      <c r="M51" s="269">
        <v>0</v>
      </c>
      <c r="N51" s="263">
        <v>12</v>
      </c>
      <c r="O51" s="270">
        <f>$G51*M51*N51</f>
        <v>0</v>
      </c>
      <c r="P51" s="268" t="s">
        <v>1215</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555</v>
      </c>
      <c r="B55" s="222"/>
      <c r="C55" s="222"/>
      <c r="D55" s="222"/>
      <c r="E55" s="222"/>
      <c r="F55" s="222"/>
      <c r="G55" s="223"/>
      <c r="H55" s="224" t="s">
        <v>532</v>
      </c>
      <c r="I55" s="222"/>
      <c r="J55" s="225"/>
      <c r="K55" s="226">
        <f>SUBTOTAL(9,K56:K98)</f>
        <v>0</v>
      </c>
      <c r="L55" s="224" t="s">
        <v>717</v>
      </c>
      <c r="M55" s="222"/>
      <c r="N55" s="225"/>
      <c r="O55" s="226">
        <f>SUBTOTAL(9,O56:O98)</f>
        <v>0</v>
      </c>
      <c r="P55" s="224" t="s">
        <v>728</v>
      </c>
      <c r="Q55" s="222"/>
      <c r="R55" s="225"/>
      <c r="S55" s="226">
        <f>SUBTOTAL(9,S56:S98)</f>
        <v>0</v>
      </c>
      <c r="T55" s="302"/>
      <c r="U55" s="227"/>
    </row>
    <row r="56" spans="1:21" ht="15.5" x14ac:dyDescent="0.35">
      <c r="A56" s="229" t="s">
        <v>39</v>
      </c>
      <c r="B56" s="230" t="s">
        <v>701</v>
      </c>
      <c r="C56" s="231"/>
      <c r="D56" s="232"/>
      <c r="E56" s="233"/>
      <c r="F56" s="234"/>
      <c r="G56" s="235"/>
      <c r="H56" s="229" t="s">
        <v>1216</v>
      </c>
      <c r="I56" s="236">
        <f>SUBTOTAL(9,I57:I65)</f>
        <v>0</v>
      </c>
      <c r="J56" s="237"/>
      <c r="K56" s="226">
        <f>SUBTOTAL(9,K57:K65)</f>
        <v>0</v>
      </c>
      <c r="L56" s="229" t="s">
        <v>1257</v>
      </c>
      <c r="M56" s="236">
        <f>SUBTOTAL(9,M57:M65)</f>
        <v>0</v>
      </c>
      <c r="N56" s="237"/>
      <c r="O56" s="226">
        <f>SUBTOTAL(9,O57:O65)</f>
        <v>0</v>
      </c>
      <c r="P56" s="229" t="s">
        <v>1300</v>
      </c>
      <c r="Q56" s="236">
        <f>SUBTOTAL(9,Q57:Q65)</f>
        <v>0</v>
      </c>
      <c r="R56" s="237"/>
      <c r="S56" s="226">
        <f>SUBTOTAL(9,S57:S65)</f>
        <v>0</v>
      </c>
      <c r="T56" s="303"/>
      <c r="U56" s="227"/>
    </row>
    <row r="57" spans="1:21" ht="15.5" x14ac:dyDescent="0.35">
      <c r="A57" s="238" t="s">
        <v>550</v>
      </c>
      <c r="B57" s="239"/>
      <c r="C57" s="240"/>
      <c r="D57" s="241"/>
      <c r="E57" s="242"/>
      <c r="F57" s="243"/>
      <c r="G57" s="244"/>
      <c r="H57" s="238" t="s">
        <v>1217</v>
      </c>
      <c r="I57" s="245">
        <f>SUBTOTAL(9,I58:I59)</f>
        <v>0</v>
      </c>
      <c r="J57" s="246"/>
      <c r="K57" s="247">
        <f>SUBTOTAL(9,K58:K59)</f>
        <v>0</v>
      </c>
      <c r="L57" s="238" t="s">
        <v>1258</v>
      </c>
      <c r="M57" s="245">
        <f>SUBTOTAL(9,M58:M59)</f>
        <v>0</v>
      </c>
      <c r="N57" s="246"/>
      <c r="O57" s="247">
        <f>SUBTOTAL(9,O58:O59)</f>
        <v>0</v>
      </c>
      <c r="P57" s="238" t="s">
        <v>1301</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1218</v>
      </c>
      <c r="I58" s="245">
        <v>0</v>
      </c>
      <c r="J58" s="246">
        <v>36</v>
      </c>
      <c r="K58" s="247">
        <f>I58*J58</f>
        <v>0</v>
      </c>
      <c r="L58" s="251" t="s">
        <v>1259</v>
      </c>
      <c r="M58" s="245">
        <v>0</v>
      </c>
      <c r="N58" s="246">
        <v>12</v>
      </c>
      <c r="O58" s="247">
        <f>M58*N58</f>
        <v>0</v>
      </c>
      <c r="P58" s="251" t="s">
        <v>1302</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1219</v>
      </c>
      <c r="I59" s="245">
        <v>0</v>
      </c>
      <c r="J59" s="246">
        <v>36</v>
      </c>
      <c r="K59" s="247">
        <f>I59*J59</f>
        <v>0</v>
      </c>
      <c r="L59" s="251" t="s">
        <v>1260</v>
      </c>
      <c r="M59" s="245">
        <v>0</v>
      </c>
      <c r="N59" s="246">
        <v>12</v>
      </c>
      <c r="O59" s="247">
        <f>M59*N59</f>
        <v>0</v>
      </c>
      <c r="P59" s="251" t="s">
        <v>1303</v>
      </c>
      <c r="Q59" s="245">
        <v>0</v>
      </c>
      <c r="R59" s="246">
        <v>12</v>
      </c>
      <c r="S59" s="247">
        <f>Q59*R59</f>
        <v>0</v>
      </c>
      <c r="T59" s="303"/>
      <c r="U59" s="248"/>
    </row>
    <row r="60" spans="1:21" ht="15.5" x14ac:dyDescent="0.35">
      <c r="A60" s="238" t="s">
        <v>160</v>
      </c>
      <c r="B60" s="239"/>
      <c r="C60" s="240"/>
      <c r="D60" s="241"/>
      <c r="E60" s="242"/>
      <c r="F60" s="243"/>
      <c r="G60" s="244"/>
      <c r="H60" s="238" t="s">
        <v>1220</v>
      </c>
      <c r="I60" s="245">
        <f>SUBTOTAL(9,I61:I65)</f>
        <v>0</v>
      </c>
      <c r="J60" s="246"/>
      <c r="K60" s="247">
        <f>SUBTOTAL(9,K61:K65)</f>
        <v>0</v>
      </c>
      <c r="L60" s="238" t="s">
        <v>1261</v>
      </c>
      <c r="M60" s="245">
        <f>SUBTOTAL(9,M61:M65)</f>
        <v>0</v>
      </c>
      <c r="N60" s="246"/>
      <c r="O60" s="247">
        <f>SUBTOTAL(9,O61:O65)</f>
        <v>0</v>
      </c>
      <c r="P60" s="238" t="s">
        <v>1304</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1221</v>
      </c>
      <c r="I61" s="245">
        <v>0</v>
      </c>
      <c r="J61" s="246">
        <v>36</v>
      </c>
      <c r="K61" s="247">
        <f>I61*J61</f>
        <v>0</v>
      </c>
      <c r="L61" s="251" t="s">
        <v>1262</v>
      </c>
      <c r="M61" s="245">
        <v>0</v>
      </c>
      <c r="N61" s="246">
        <v>12</v>
      </c>
      <c r="O61" s="247">
        <f>M61*N61</f>
        <v>0</v>
      </c>
      <c r="P61" s="251" t="s">
        <v>1305</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1222</v>
      </c>
      <c r="I62" s="245">
        <v>0</v>
      </c>
      <c r="J62" s="246">
        <v>36</v>
      </c>
      <c r="K62" s="247">
        <f>I62*J62</f>
        <v>0</v>
      </c>
      <c r="L62" s="251" t="s">
        <v>1263</v>
      </c>
      <c r="M62" s="245">
        <v>0</v>
      </c>
      <c r="N62" s="246">
        <v>12</v>
      </c>
      <c r="O62" s="247">
        <f>M62*N62</f>
        <v>0</v>
      </c>
      <c r="P62" s="251" t="s">
        <v>1306</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1223</v>
      </c>
      <c r="I63" s="245">
        <v>0</v>
      </c>
      <c r="J63" s="246">
        <v>36</v>
      </c>
      <c r="K63" s="247">
        <f>I63*J63</f>
        <v>0</v>
      </c>
      <c r="L63" s="251" t="s">
        <v>1264</v>
      </c>
      <c r="M63" s="245">
        <v>0</v>
      </c>
      <c r="N63" s="246">
        <v>12</v>
      </c>
      <c r="O63" s="247">
        <f>M63*N63</f>
        <v>0</v>
      </c>
      <c r="P63" s="251" t="s">
        <v>1307</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1224</v>
      </c>
      <c r="I64" s="245">
        <v>0</v>
      </c>
      <c r="J64" s="246">
        <v>36</v>
      </c>
      <c r="K64" s="247">
        <f>I64*J64</f>
        <v>0</v>
      </c>
      <c r="L64" s="251" t="s">
        <v>1265</v>
      </c>
      <c r="M64" s="245">
        <v>0</v>
      </c>
      <c r="N64" s="246">
        <v>12</v>
      </c>
      <c r="O64" s="247">
        <f>M64*N64</f>
        <v>0</v>
      </c>
      <c r="P64" s="251" t="s">
        <v>1308</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1225</v>
      </c>
      <c r="I65" s="245">
        <v>0</v>
      </c>
      <c r="J65" s="246">
        <v>36</v>
      </c>
      <c r="K65" s="247">
        <f>I65*J65</f>
        <v>0</v>
      </c>
      <c r="L65" s="251" t="s">
        <v>1266</v>
      </c>
      <c r="M65" s="245">
        <v>0</v>
      </c>
      <c r="N65" s="246">
        <v>12</v>
      </c>
      <c r="O65" s="247">
        <f>M65*N65</f>
        <v>0</v>
      </c>
      <c r="P65" s="251" t="s">
        <v>1309</v>
      </c>
      <c r="Q65" s="245">
        <v>0</v>
      </c>
      <c r="R65" s="246">
        <v>12</v>
      </c>
      <c r="S65" s="247">
        <f>Q65*R65</f>
        <v>0</v>
      </c>
      <c r="T65" s="303"/>
      <c r="U65" s="248"/>
    </row>
    <row r="66" spans="1:21" ht="15.5" x14ac:dyDescent="0.35">
      <c r="A66" s="229" t="s">
        <v>40</v>
      </c>
      <c r="B66" s="230" t="s">
        <v>702</v>
      </c>
      <c r="C66" s="231"/>
      <c r="D66" s="232"/>
      <c r="E66" s="233"/>
      <c r="F66" s="234"/>
      <c r="G66" s="235"/>
      <c r="H66" s="229" t="s">
        <v>1226</v>
      </c>
      <c r="I66" s="236">
        <f>SUBTOTAL(9,I67:I77)</f>
        <v>0</v>
      </c>
      <c r="J66" s="237"/>
      <c r="K66" s="226">
        <f>SUBTOTAL(9,K67:K77)</f>
        <v>0</v>
      </c>
      <c r="L66" s="229" t="s">
        <v>1267</v>
      </c>
      <c r="M66" s="236">
        <f>SUBTOTAL(9,M67:M77)</f>
        <v>0</v>
      </c>
      <c r="N66" s="237"/>
      <c r="O66" s="226">
        <f>SUBTOTAL(9,O67:O77)</f>
        <v>0</v>
      </c>
      <c r="P66" s="229" t="s">
        <v>1310</v>
      </c>
      <c r="Q66" s="236">
        <f>SUBTOTAL(9,Q67:Q77)</f>
        <v>0</v>
      </c>
      <c r="R66" s="237"/>
      <c r="S66" s="226">
        <f>SUBTOTAL(9,S67:S77)</f>
        <v>0</v>
      </c>
      <c r="T66" s="303"/>
      <c r="U66" s="227"/>
    </row>
    <row r="67" spans="1:21" ht="15.5" x14ac:dyDescent="0.35">
      <c r="A67" s="238" t="s">
        <v>550</v>
      </c>
      <c r="B67" s="239"/>
      <c r="C67" s="240"/>
      <c r="D67" s="241"/>
      <c r="E67" s="242"/>
      <c r="F67" s="243"/>
      <c r="G67" s="244"/>
      <c r="H67" s="238" t="s">
        <v>1227</v>
      </c>
      <c r="I67" s="245">
        <f>SUBTOTAL(9,I68:I70)</f>
        <v>0</v>
      </c>
      <c r="J67" s="246"/>
      <c r="K67" s="247">
        <f>SUBTOTAL(9,K68:K70)</f>
        <v>0</v>
      </c>
      <c r="L67" s="238" t="s">
        <v>1268</v>
      </c>
      <c r="M67" s="245">
        <f>SUBTOTAL(9,M68:M70)</f>
        <v>0</v>
      </c>
      <c r="N67" s="246"/>
      <c r="O67" s="247">
        <f>SUBTOTAL(9,O68:O70)</f>
        <v>0</v>
      </c>
      <c r="P67" s="238" t="s">
        <v>1311</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1228</v>
      </c>
      <c r="I68" s="245">
        <v>0</v>
      </c>
      <c r="J68" s="246">
        <v>36</v>
      </c>
      <c r="K68" s="247">
        <f>I68*J68</f>
        <v>0</v>
      </c>
      <c r="L68" s="251" t="s">
        <v>1269</v>
      </c>
      <c r="M68" s="245">
        <v>0</v>
      </c>
      <c r="N68" s="246">
        <v>12</v>
      </c>
      <c r="O68" s="247">
        <f>M68*N68</f>
        <v>0</v>
      </c>
      <c r="P68" s="251" t="s">
        <v>1312</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1229</v>
      </c>
      <c r="I69" s="245">
        <v>0</v>
      </c>
      <c r="J69" s="246">
        <v>36</v>
      </c>
      <c r="K69" s="247">
        <f>I69*J69</f>
        <v>0</v>
      </c>
      <c r="L69" s="251" t="s">
        <v>1270</v>
      </c>
      <c r="M69" s="245">
        <v>0</v>
      </c>
      <c r="N69" s="246">
        <v>12</v>
      </c>
      <c r="O69" s="247">
        <f>M69*N69</f>
        <v>0</v>
      </c>
      <c r="P69" s="251" t="s">
        <v>1313</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1230</v>
      </c>
      <c r="I70" s="245">
        <v>0</v>
      </c>
      <c r="J70" s="246">
        <v>36</v>
      </c>
      <c r="K70" s="247">
        <f>I70*J70</f>
        <v>0</v>
      </c>
      <c r="L70" s="251" t="s">
        <v>1271</v>
      </c>
      <c r="M70" s="245">
        <v>0</v>
      </c>
      <c r="N70" s="246">
        <v>12</v>
      </c>
      <c r="O70" s="247">
        <f>M70*N70</f>
        <v>0</v>
      </c>
      <c r="P70" s="251" t="s">
        <v>1314</v>
      </c>
      <c r="Q70" s="245">
        <v>0</v>
      </c>
      <c r="R70" s="246">
        <v>12</v>
      </c>
      <c r="S70" s="247">
        <f>Q70*R70</f>
        <v>0</v>
      </c>
      <c r="T70" s="303"/>
      <c r="U70" s="248"/>
    </row>
    <row r="71" spans="1:21" ht="15.5" x14ac:dyDescent="0.35">
      <c r="A71" s="238" t="s">
        <v>160</v>
      </c>
      <c r="B71" s="239"/>
      <c r="C71" s="240"/>
      <c r="D71" s="241"/>
      <c r="E71" s="242"/>
      <c r="F71" s="243"/>
      <c r="G71" s="244"/>
      <c r="H71" s="238" t="s">
        <v>1231</v>
      </c>
      <c r="I71" s="245">
        <f>SUBTOTAL(9,I72:I77)</f>
        <v>0</v>
      </c>
      <c r="J71" s="246"/>
      <c r="K71" s="247">
        <f>SUBTOTAL(9,K72:K77)</f>
        <v>0</v>
      </c>
      <c r="L71" s="238" t="s">
        <v>1272</v>
      </c>
      <c r="M71" s="245">
        <f>SUBTOTAL(9,M72:M77)</f>
        <v>0</v>
      </c>
      <c r="N71" s="246"/>
      <c r="O71" s="247">
        <f>SUBTOTAL(9,O72:O77)</f>
        <v>0</v>
      </c>
      <c r="P71" s="238" t="s">
        <v>1315</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1232</v>
      </c>
      <c r="I72" s="245">
        <v>0</v>
      </c>
      <c r="J72" s="246">
        <v>36</v>
      </c>
      <c r="K72" s="247">
        <f t="shared" ref="K72:K77" si="0">I72*J72</f>
        <v>0</v>
      </c>
      <c r="L72" s="251" t="s">
        <v>1273</v>
      </c>
      <c r="M72" s="245">
        <v>0</v>
      </c>
      <c r="N72" s="246">
        <v>12</v>
      </c>
      <c r="O72" s="247">
        <f t="shared" ref="O72:O77" si="1">M72*N72</f>
        <v>0</v>
      </c>
      <c r="P72" s="251" t="s">
        <v>1316</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1233</v>
      </c>
      <c r="I73" s="245">
        <v>0</v>
      </c>
      <c r="J73" s="246">
        <v>36</v>
      </c>
      <c r="K73" s="247">
        <f t="shared" si="0"/>
        <v>0</v>
      </c>
      <c r="L73" s="251" t="s">
        <v>1274</v>
      </c>
      <c r="M73" s="245">
        <v>0</v>
      </c>
      <c r="N73" s="246">
        <v>12</v>
      </c>
      <c r="O73" s="247">
        <f t="shared" si="1"/>
        <v>0</v>
      </c>
      <c r="P73" s="251" t="s">
        <v>1317</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1234</v>
      </c>
      <c r="I74" s="245">
        <v>0</v>
      </c>
      <c r="J74" s="246">
        <v>36</v>
      </c>
      <c r="K74" s="247">
        <f t="shared" si="0"/>
        <v>0</v>
      </c>
      <c r="L74" s="251" t="s">
        <v>1275</v>
      </c>
      <c r="M74" s="245">
        <v>0</v>
      </c>
      <c r="N74" s="246">
        <v>12</v>
      </c>
      <c r="O74" s="247">
        <f t="shared" si="1"/>
        <v>0</v>
      </c>
      <c r="P74" s="251" t="s">
        <v>1318</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1235</v>
      </c>
      <c r="I75" s="245">
        <v>0</v>
      </c>
      <c r="J75" s="246">
        <v>36</v>
      </c>
      <c r="K75" s="247">
        <f t="shared" si="0"/>
        <v>0</v>
      </c>
      <c r="L75" s="251" t="s">
        <v>1276</v>
      </c>
      <c r="M75" s="245">
        <v>0</v>
      </c>
      <c r="N75" s="246">
        <v>12</v>
      </c>
      <c r="O75" s="247">
        <f t="shared" si="1"/>
        <v>0</v>
      </c>
      <c r="P75" s="251" t="s">
        <v>1319</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1236</v>
      </c>
      <c r="I76" s="245">
        <v>0</v>
      </c>
      <c r="J76" s="246">
        <v>36</v>
      </c>
      <c r="K76" s="247">
        <f t="shared" si="0"/>
        <v>0</v>
      </c>
      <c r="L76" s="251" t="s">
        <v>1277</v>
      </c>
      <c r="M76" s="245">
        <v>0</v>
      </c>
      <c r="N76" s="246">
        <v>12</v>
      </c>
      <c r="O76" s="247">
        <f t="shared" si="1"/>
        <v>0</v>
      </c>
      <c r="P76" s="251" t="s">
        <v>1320</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1237</v>
      </c>
      <c r="I77" s="245">
        <v>0</v>
      </c>
      <c r="J77" s="246">
        <v>36</v>
      </c>
      <c r="K77" s="247">
        <f t="shared" si="0"/>
        <v>0</v>
      </c>
      <c r="L77" s="251" t="s">
        <v>1278</v>
      </c>
      <c r="M77" s="245">
        <v>0</v>
      </c>
      <c r="N77" s="246">
        <v>12</v>
      </c>
      <c r="O77" s="247">
        <f t="shared" si="1"/>
        <v>0</v>
      </c>
      <c r="P77" s="251" t="s">
        <v>1321</v>
      </c>
      <c r="Q77" s="245">
        <v>0</v>
      </c>
      <c r="R77" s="246">
        <v>12</v>
      </c>
      <c r="S77" s="247">
        <f t="shared" si="2"/>
        <v>0</v>
      </c>
      <c r="T77" s="303"/>
      <c r="U77" s="248"/>
    </row>
    <row r="78" spans="1:21" ht="15.5" x14ac:dyDescent="0.35">
      <c r="A78" s="229" t="s">
        <v>41</v>
      </c>
      <c r="B78" s="230" t="s">
        <v>703</v>
      </c>
      <c r="C78" s="231"/>
      <c r="D78" s="232"/>
      <c r="E78" s="233"/>
      <c r="F78" s="234"/>
      <c r="G78" s="235"/>
      <c r="H78" s="229" t="s">
        <v>1238</v>
      </c>
      <c r="I78" s="236">
        <f>SUBTOTAL(9,I79:I96)</f>
        <v>0</v>
      </c>
      <c r="J78" s="254"/>
      <c r="K78" s="226">
        <f>SUBTOTAL(9,K79:K96)</f>
        <v>0</v>
      </c>
      <c r="L78" s="229" t="s">
        <v>1279</v>
      </c>
      <c r="M78" s="236">
        <f>SUBTOTAL(9,M79:M96)</f>
        <v>0</v>
      </c>
      <c r="N78" s="254"/>
      <c r="O78" s="226">
        <f>SUBTOTAL(9,O79:O96)</f>
        <v>0</v>
      </c>
      <c r="P78" s="229" t="s">
        <v>1322</v>
      </c>
      <c r="Q78" s="236">
        <f>SUBTOTAL(9,Q79:Q96)</f>
        <v>0</v>
      </c>
      <c r="R78" s="254"/>
      <c r="S78" s="226">
        <f>SUBTOTAL(9,S79:S96)</f>
        <v>0</v>
      </c>
      <c r="T78" s="303"/>
      <c r="U78" s="227"/>
    </row>
    <row r="79" spans="1:21" ht="15.5" x14ac:dyDescent="0.35">
      <c r="A79" s="238" t="s">
        <v>550</v>
      </c>
      <c r="B79" s="239"/>
      <c r="C79" s="240"/>
      <c r="D79" s="241"/>
      <c r="E79" s="242"/>
      <c r="F79" s="243"/>
      <c r="G79" s="244"/>
      <c r="H79" s="238" t="s">
        <v>1239</v>
      </c>
      <c r="I79" s="245">
        <f>SUBTOTAL(9,I80:I82)</f>
        <v>0</v>
      </c>
      <c r="J79" s="246"/>
      <c r="K79" s="247">
        <f>SUBTOTAL(9,K80:K82)</f>
        <v>0</v>
      </c>
      <c r="L79" s="238" t="s">
        <v>1280</v>
      </c>
      <c r="M79" s="245">
        <f>SUBTOTAL(9,M80:M82)</f>
        <v>0</v>
      </c>
      <c r="N79" s="246"/>
      <c r="O79" s="247">
        <f>SUBTOTAL(9,O80:O82)</f>
        <v>0</v>
      </c>
      <c r="P79" s="238" t="s">
        <v>1323</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1240</v>
      </c>
      <c r="I80" s="245">
        <v>0</v>
      </c>
      <c r="J80" s="246">
        <v>36</v>
      </c>
      <c r="K80" s="247">
        <f>I80*J80</f>
        <v>0</v>
      </c>
      <c r="L80" s="251" t="s">
        <v>1281</v>
      </c>
      <c r="M80" s="245">
        <v>0</v>
      </c>
      <c r="N80" s="246">
        <v>12</v>
      </c>
      <c r="O80" s="247">
        <f>M80*N80</f>
        <v>0</v>
      </c>
      <c r="P80" s="251" t="s">
        <v>1324</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1241</v>
      </c>
      <c r="I81" s="245">
        <v>0</v>
      </c>
      <c r="J81" s="246">
        <v>36</v>
      </c>
      <c r="K81" s="247">
        <f>I81*J81</f>
        <v>0</v>
      </c>
      <c r="L81" s="251" t="s">
        <v>1282</v>
      </c>
      <c r="M81" s="245">
        <v>0</v>
      </c>
      <c r="N81" s="246">
        <v>12</v>
      </c>
      <c r="O81" s="247">
        <f>M81*N81</f>
        <v>0</v>
      </c>
      <c r="P81" s="251" t="s">
        <v>1325</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1242</v>
      </c>
      <c r="I82" s="245">
        <v>0</v>
      </c>
      <c r="J82" s="246">
        <v>36</v>
      </c>
      <c r="K82" s="247">
        <f>I82*J82</f>
        <v>0</v>
      </c>
      <c r="L82" s="251" t="s">
        <v>1283</v>
      </c>
      <c r="M82" s="245">
        <v>0</v>
      </c>
      <c r="N82" s="246">
        <v>12</v>
      </c>
      <c r="O82" s="247">
        <f>M82*N82</f>
        <v>0</v>
      </c>
      <c r="P82" s="251" t="s">
        <v>1326</v>
      </c>
      <c r="Q82" s="245">
        <v>0</v>
      </c>
      <c r="R82" s="246">
        <v>12</v>
      </c>
      <c r="S82" s="247">
        <f>Q82*R82</f>
        <v>0</v>
      </c>
      <c r="T82" s="303"/>
      <c r="U82" s="248"/>
    </row>
    <row r="83" spans="1:21" ht="15.5" x14ac:dyDescent="0.35">
      <c r="A83" s="238" t="s">
        <v>160</v>
      </c>
      <c r="B83" s="239"/>
      <c r="C83" s="240"/>
      <c r="D83" s="241"/>
      <c r="E83" s="242"/>
      <c r="F83" s="243"/>
      <c r="G83" s="244"/>
      <c r="H83" s="238" t="s">
        <v>1243</v>
      </c>
      <c r="I83" s="245">
        <f>SUBTOTAL(9,I84:I89)</f>
        <v>0</v>
      </c>
      <c r="J83" s="246"/>
      <c r="K83" s="247">
        <f>SUBTOTAL(9,K84:K89)</f>
        <v>0</v>
      </c>
      <c r="L83" s="238" t="s">
        <v>1284</v>
      </c>
      <c r="M83" s="245">
        <f>SUBTOTAL(9,M84:M89)</f>
        <v>0</v>
      </c>
      <c r="N83" s="246"/>
      <c r="O83" s="247">
        <f>SUBTOTAL(9,O84:O89)</f>
        <v>0</v>
      </c>
      <c r="P83" s="238" t="s">
        <v>1327</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1244</v>
      </c>
      <c r="I84" s="245">
        <v>0</v>
      </c>
      <c r="J84" s="246">
        <v>36</v>
      </c>
      <c r="K84" s="247">
        <f t="shared" ref="K84:K89" si="3">I84*J84</f>
        <v>0</v>
      </c>
      <c r="L84" s="251" t="s">
        <v>1285</v>
      </c>
      <c r="M84" s="245">
        <v>0</v>
      </c>
      <c r="N84" s="246">
        <v>12</v>
      </c>
      <c r="O84" s="247">
        <f t="shared" ref="O84:O89" si="4">M84*N84</f>
        <v>0</v>
      </c>
      <c r="P84" s="251" t="s">
        <v>1328</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1245</v>
      </c>
      <c r="I85" s="245">
        <v>0</v>
      </c>
      <c r="J85" s="246">
        <v>36</v>
      </c>
      <c r="K85" s="247">
        <f t="shared" si="3"/>
        <v>0</v>
      </c>
      <c r="L85" s="251" t="s">
        <v>1286</v>
      </c>
      <c r="M85" s="245">
        <v>0</v>
      </c>
      <c r="N85" s="246">
        <v>12</v>
      </c>
      <c r="O85" s="247">
        <f t="shared" si="4"/>
        <v>0</v>
      </c>
      <c r="P85" s="251" t="s">
        <v>1329</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1246</v>
      </c>
      <c r="I86" s="245">
        <v>0</v>
      </c>
      <c r="J86" s="246">
        <v>36</v>
      </c>
      <c r="K86" s="247">
        <f t="shared" si="3"/>
        <v>0</v>
      </c>
      <c r="L86" s="251" t="s">
        <v>1287</v>
      </c>
      <c r="M86" s="245">
        <v>0</v>
      </c>
      <c r="N86" s="246">
        <v>12</v>
      </c>
      <c r="O86" s="247">
        <f t="shared" si="4"/>
        <v>0</v>
      </c>
      <c r="P86" s="251" t="s">
        <v>1330</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1247</v>
      </c>
      <c r="I87" s="245">
        <v>0</v>
      </c>
      <c r="J87" s="246">
        <v>36</v>
      </c>
      <c r="K87" s="247">
        <f t="shared" si="3"/>
        <v>0</v>
      </c>
      <c r="L87" s="251" t="s">
        <v>1288</v>
      </c>
      <c r="M87" s="245">
        <v>0</v>
      </c>
      <c r="N87" s="246">
        <v>12</v>
      </c>
      <c r="O87" s="247">
        <f t="shared" si="4"/>
        <v>0</v>
      </c>
      <c r="P87" s="251" t="s">
        <v>1331</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1248</v>
      </c>
      <c r="I88" s="245">
        <v>0</v>
      </c>
      <c r="J88" s="246">
        <v>36</v>
      </c>
      <c r="K88" s="247">
        <f t="shared" si="3"/>
        <v>0</v>
      </c>
      <c r="L88" s="251" t="s">
        <v>1289</v>
      </c>
      <c r="M88" s="245">
        <v>0</v>
      </c>
      <c r="N88" s="246">
        <v>12</v>
      </c>
      <c r="O88" s="247">
        <f t="shared" si="4"/>
        <v>0</v>
      </c>
      <c r="P88" s="251" t="s">
        <v>1332</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1249</v>
      </c>
      <c r="I89" s="245">
        <v>0</v>
      </c>
      <c r="J89" s="246">
        <v>36</v>
      </c>
      <c r="K89" s="247">
        <f t="shared" si="3"/>
        <v>0</v>
      </c>
      <c r="L89" s="251" t="s">
        <v>1290</v>
      </c>
      <c r="M89" s="245">
        <v>0</v>
      </c>
      <c r="N89" s="246">
        <v>12</v>
      </c>
      <c r="O89" s="247">
        <f t="shared" si="4"/>
        <v>0</v>
      </c>
      <c r="P89" s="251" t="s">
        <v>1333</v>
      </c>
      <c r="Q89" s="245">
        <v>0</v>
      </c>
      <c r="R89" s="246">
        <v>12</v>
      </c>
      <c r="S89" s="247">
        <f t="shared" si="5"/>
        <v>0</v>
      </c>
      <c r="T89" s="303"/>
      <c r="U89" s="248"/>
    </row>
    <row r="90" spans="1:21" ht="15.5" x14ac:dyDescent="0.35">
      <c r="A90" s="249" t="s">
        <v>568</v>
      </c>
      <c r="B90" s="239"/>
      <c r="C90" s="240"/>
      <c r="D90" s="241"/>
      <c r="E90" s="242"/>
      <c r="F90" s="243"/>
      <c r="G90" s="244"/>
      <c r="H90" s="238" t="s">
        <v>1250</v>
      </c>
      <c r="I90" s="245">
        <f>SUBTOTAL(9,I91:I96)</f>
        <v>0</v>
      </c>
      <c r="J90" s="246"/>
      <c r="K90" s="247">
        <f>SUBTOTAL(9,K91:K96)</f>
        <v>0</v>
      </c>
      <c r="L90" s="238" t="s">
        <v>1291</v>
      </c>
      <c r="M90" s="245">
        <f>SUBTOTAL(9,M91:M96)</f>
        <v>0</v>
      </c>
      <c r="N90" s="246"/>
      <c r="O90" s="247">
        <f>SUBTOTAL(9,O91:O96)</f>
        <v>0</v>
      </c>
      <c r="P90" s="238" t="s">
        <v>1334</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1251</v>
      </c>
      <c r="I91" s="245">
        <v>0</v>
      </c>
      <c r="J91" s="246">
        <v>36</v>
      </c>
      <c r="K91" s="247">
        <f t="shared" ref="K91:K96" si="6">I91*J91</f>
        <v>0</v>
      </c>
      <c r="L91" s="251" t="s">
        <v>1292</v>
      </c>
      <c r="M91" s="245">
        <v>0</v>
      </c>
      <c r="N91" s="246">
        <v>12</v>
      </c>
      <c r="O91" s="247">
        <f t="shared" ref="O91:O96" si="7">M91*N91</f>
        <v>0</v>
      </c>
      <c r="P91" s="251" t="s">
        <v>1335</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1252</v>
      </c>
      <c r="I92" s="245">
        <v>0</v>
      </c>
      <c r="J92" s="246">
        <v>36</v>
      </c>
      <c r="K92" s="247">
        <f t="shared" si="6"/>
        <v>0</v>
      </c>
      <c r="L92" s="251" t="s">
        <v>1293</v>
      </c>
      <c r="M92" s="245">
        <v>0</v>
      </c>
      <c r="N92" s="246">
        <v>12</v>
      </c>
      <c r="O92" s="247">
        <f t="shared" si="7"/>
        <v>0</v>
      </c>
      <c r="P92" s="251" t="s">
        <v>1336</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1253</v>
      </c>
      <c r="I93" s="245">
        <v>0</v>
      </c>
      <c r="J93" s="246">
        <v>36</v>
      </c>
      <c r="K93" s="247">
        <f t="shared" si="6"/>
        <v>0</v>
      </c>
      <c r="L93" s="251" t="s">
        <v>1294</v>
      </c>
      <c r="M93" s="245">
        <v>0</v>
      </c>
      <c r="N93" s="246">
        <v>12</v>
      </c>
      <c r="O93" s="247">
        <f t="shared" si="7"/>
        <v>0</v>
      </c>
      <c r="P93" s="251" t="s">
        <v>1337</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1254</v>
      </c>
      <c r="I94" s="245">
        <v>0</v>
      </c>
      <c r="J94" s="246">
        <v>36</v>
      </c>
      <c r="K94" s="247">
        <f t="shared" si="6"/>
        <v>0</v>
      </c>
      <c r="L94" s="251" t="s">
        <v>1295</v>
      </c>
      <c r="M94" s="245">
        <v>0</v>
      </c>
      <c r="N94" s="246">
        <v>12</v>
      </c>
      <c r="O94" s="247">
        <f t="shared" si="7"/>
        <v>0</v>
      </c>
      <c r="P94" s="251" t="s">
        <v>1338</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1255</v>
      </c>
      <c r="I95" s="245">
        <v>0</v>
      </c>
      <c r="J95" s="246">
        <v>36</v>
      </c>
      <c r="K95" s="247">
        <f t="shared" si="6"/>
        <v>0</v>
      </c>
      <c r="L95" s="251" t="s">
        <v>1296</v>
      </c>
      <c r="M95" s="245">
        <v>0</v>
      </c>
      <c r="N95" s="246">
        <v>12</v>
      </c>
      <c r="O95" s="247">
        <f t="shared" si="7"/>
        <v>0</v>
      </c>
      <c r="P95" s="251" t="s">
        <v>1339</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1256</v>
      </c>
      <c r="I96" s="245">
        <v>0</v>
      </c>
      <c r="J96" s="246">
        <v>36</v>
      </c>
      <c r="K96" s="247">
        <f t="shared" si="6"/>
        <v>0</v>
      </c>
      <c r="L96" s="251" t="s">
        <v>1297</v>
      </c>
      <c r="M96" s="245">
        <v>0</v>
      </c>
      <c r="N96" s="246">
        <v>12</v>
      </c>
      <c r="O96" s="247">
        <f t="shared" si="7"/>
        <v>0</v>
      </c>
      <c r="P96" s="251" t="s">
        <v>1340</v>
      </c>
      <c r="Q96" s="245">
        <v>0</v>
      </c>
      <c r="R96" s="246">
        <v>12</v>
      </c>
      <c r="S96" s="247">
        <f t="shared" si="8"/>
        <v>0</v>
      </c>
      <c r="T96" s="303"/>
      <c r="U96" s="248"/>
    </row>
    <row r="97" spans="1:21" ht="15.5" x14ac:dyDescent="0.35">
      <c r="A97" s="229" t="s">
        <v>42</v>
      </c>
      <c r="B97" s="230" t="s">
        <v>704</v>
      </c>
      <c r="C97" s="231"/>
      <c r="D97" s="232"/>
      <c r="E97" s="233"/>
      <c r="F97" s="234"/>
      <c r="G97" s="235"/>
      <c r="H97" s="229" t="s">
        <v>2324</v>
      </c>
      <c r="I97" s="236">
        <f>SUBTOTAL(9,I98)</f>
        <v>0</v>
      </c>
      <c r="J97" s="254"/>
      <c r="K97" s="226">
        <f>SUBTOTAL(9,K98)</f>
        <v>0</v>
      </c>
      <c r="L97" s="229" t="s">
        <v>1298</v>
      </c>
      <c r="M97" s="236">
        <f>SUBTOTAL(9,M98)</f>
        <v>0</v>
      </c>
      <c r="N97" s="254"/>
      <c r="O97" s="226">
        <f>SUBTOTAL(9,O98)</f>
        <v>0</v>
      </c>
      <c r="P97" s="229" t="s">
        <v>1341</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2325</v>
      </c>
      <c r="I98" s="269">
        <v>0</v>
      </c>
      <c r="J98" s="273">
        <v>36</v>
      </c>
      <c r="K98" s="270">
        <f>I98*J98</f>
        <v>0</v>
      </c>
      <c r="L98" s="268" t="s">
        <v>1299</v>
      </c>
      <c r="M98" s="269">
        <v>0</v>
      </c>
      <c r="N98" s="273">
        <v>12</v>
      </c>
      <c r="O98" s="270">
        <f>M98*N98</f>
        <v>0</v>
      </c>
      <c r="P98" s="268" t="s">
        <v>1342</v>
      </c>
      <c r="Q98" s="269">
        <v>0</v>
      </c>
      <c r="R98" s="273">
        <v>12</v>
      </c>
      <c r="S98" s="270">
        <f>Q98*R98</f>
        <v>0</v>
      </c>
      <c r="T98" s="304"/>
      <c r="U98" s="271"/>
    </row>
    <row r="1048491" spans="3:3" x14ac:dyDescent="0.35">
      <c r="C1048491" s="274" t="s">
        <v>15</v>
      </c>
    </row>
  </sheetData>
  <mergeCells count="26">
    <mergeCell ref="P53:S53"/>
    <mergeCell ref="T53:T54"/>
    <mergeCell ref="U53:U54"/>
    <mergeCell ref="T55:T98"/>
    <mergeCell ref="T3:T51"/>
    <mergeCell ref="A53:A54"/>
    <mergeCell ref="B53:B54"/>
    <mergeCell ref="C53:C54"/>
    <mergeCell ref="D53:D54"/>
    <mergeCell ref="E53:E54"/>
    <mergeCell ref="F53:F54"/>
    <mergeCell ref="G53:G54"/>
    <mergeCell ref="H53:K53"/>
    <mergeCell ref="L53:O53"/>
    <mergeCell ref="G1:G2"/>
    <mergeCell ref="H1:K1"/>
    <mergeCell ref="L1:O1"/>
    <mergeCell ref="P1:S1"/>
    <mergeCell ref="T1:T2"/>
    <mergeCell ref="U1:U2"/>
    <mergeCell ref="A1:A2"/>
    <mergeCell ref="B1:B2"/>
    <mergeCell ref="C1:C2"/>
    <mergeCell ref="D1:D2"/>
    <mergeCell ref="E1:E2"/>
    <mergeCell ref="F1:F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70" zoomScaleNormal="7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1"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556</v>
      </c>
      <c r="B3" s="222"/>
      <c r="C3" s="222"/>
      <c r="D3" s="222"/>
      <c r="E3" s="222"/>
      <c r="F3" s="222"/>
      <c r="G3" s="223">
        <v>604</v>
      </c>
      <c r="H3" s="224" t="s">
        <v>31</v>
      </c>
      <c r="I3" s="222"/>
      <c r="J3" s="225"/>
      <c r="K3" s="226">
        <f>SUBTOTAL(9,K4:K51)</f>
        <v>0</v>
      </c>
      <c r="L3" s="224" t="s">
        <v>56</v>
      </c>
      <c r="M3" s="222"/>
      <c r="N3" s="225"/>
      <c r="O3" s="226">
        <f>SUBTOTAL(9,O4:O51)</f>
        <v>0</v>
      </c>
      <c r="P3" s="224" t="s">
        <v>75</v>
      </c>
      <c r="Q3" s="222"/>
      <c r="R3" s="225"/>
      <c r="S3" s="226">
        <f>SUBTOTAL(9,S4:S51)</f>
        <v>0</v>
      </c>
      <c r="T3" s="302"/>
      <c r="U3" s="227"/>
    </row>
    <row r="4" spans="1:21" s="228" customFormat="1" ht="15.65" customHeight="1" x14ac:dyDescent="0.35">
      <c r="A4" s="229" t="s">
        <v>39</v>
      </c>
      <c r="B4" s="230" t="s">
        <v>701</v>
      </c>
      <c r="C4" s="231"/>
      <c r="D4" s="232"/>
      <c r="E4" s="233"/>
      <c r="F4" s="234"/>
      <c r="G4" s="235"/>
      <c r="H4" s="229" t="s">
        <v>1343</v>
      </c>
      <c r="I4" s="236">
        <f>SUBTOTAL(9,I5:I6)</f>
        <v>0</v>
      </c>
      <c r="J4" s="237"/>
      <c r="K4" s="226">
        <f>SUBTOTAL(9,K5:K6)</f>
        <v>0</v>
      </c>
      <c r="L4" s="229" t="s">
        <v>1371</v>
      </c>
      <c r="M4" s="236">
        <f>SUBTOTAL(9,M5:M6)</f>
        <v>0</v>
      </c>
      <c r="N4" s="237"/>
      <c r="O4" s="226">
        <f>SUBTOTAL(9,O5:O6)</f>
        <v>0</v>
      </c>
      <c r="P4" s="229" t="s">
        <v>1399</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91</v>
      </c>
      <c r="H5" s="238" t="s">
        <v>1344</v>
      </c>
      <c r="I5" s="245">
        <v>0</v>
      </c>
      <c r="J5" s="246">
        <v>36</v>
      </c>
      <c r="K5" s="247">
        <f>I5*J5</f>
        <v>0</v>
      </c>
      <c r="L5" s="238" t="s">
        <v>1372</v>
      </c>
      <c r="M5" s="245">
        <v>0</v>
      </c>
      <c r="N5" s="246">
        <v>12</v>
      </c>
      <c r="O5" s="247">
        <f>M5*N5</f>
        <v>0</v>
      </c>
      <c r="P5" s="238" t="s">
        <v>1400</v>
      </c>
      <c r="Q5" s="245">
        <v>0</v>
      </c>
      <c r="R5" s="246">
        <v>12</v>
      </c>
      <c r="S5" s="247">
        <f>Q5*R5</f>
        <v>0</v>
      </c>
      <c r="T5" s="303"/>
      <c r="U5" s="248"/>
    </row>
    <row r="6" spans="1:21" ht="15.65" customHeight="1" x14ac:dyDescent="0.35">
      <c r="A6" s="238" t="s">
        <v>160</v>
      </c>
      <c r="B6" s="239"/>
      <c r="C6" s="240" t="s">
        <v>114</v>
      </c>
      <c r="D6" s="241" t="s">
        <v>115</v>
      </c>
      <c r="E6" s="242" t="s">
        <v>43</v>
      </c>
      <c r="F6" s="243" t="s">
        <v>920</v>
      </c>
      <c r="G6" s="244">
        <v>91</v>
      </c>
      <c r="H6" s="238" t="s">
        <v>1345</v>
      </c>
      <c r="I6" s="245">
        <v>0</v>
      </c>
      <c r="J6" s="246">
        <v>36</v>
      </c>
      <c r="K6" s="247">
        <f>I6*J6</f>
        <v>0</v>
      </c>
      <c r="L6" s="238" t="s">
        <v>1373</v>
      </c>
      <c r="M6" s="245">
        <v>0</v>
      </c>
      <c r="N6" s="246">
        <v>12</v>
      </c>
      <c r="O6" s="247">
        <f>M6*N6</f>
        <v>0</v>
      </c>
      <c r="P6" s="238" t="s">
        <v>1401</v>
      </c>
      <c r="Q6" s="245">
        <v>0</v>
      </c>
      <c r="R6" s="246">
        <v>12</v>
      </c>
      <c r="S6" s="247">
        <f>Q6*R6</f>
        <v>0</v>
      </c>
      <c r="T6" s="303"/>
      <c r="U6" s="248"/>
    </row>
    <row r="7" spans="1:21" s="228" customFormat="1" ht="15.65" customHeight="1" x14ac:dyDescent="0.35">
      <c r="A7" s="229" t="s">
        <v>40</v>
      </c>
      <c r="B7" s="230" t="s">
        <v>702</v>
      </c>
      <c r="C7" s="231"/>
      <c r="D7" s="232"/>
      <c r="E7" s="233"/>
      <c r="F7" s="234"/>
      <c r="G7" s="235"/>
      <c r="H7" s="229" t="s">
        <v>1346</v>
      </c>
      <c r="I7" s="236">
        <f>SUBTOTAL(9,I8:I28)</f>
        <v>0</v>
      </c>
      <c r="J7" s="237"/>
      <c r="K7" s="226">
        <f>SUBTOTAL(9,K8:K28)</f>
        <v>0</v>
      </c>
      <c r="L7" s="229" t="s">
        <v>1374</v>
      </c>
      <c r="M7" s="236">
        <f>SUBTOTAL(9,M8:M28)</f>
        <v>0</v>
      </c>
      <c r="N7" s="237"/>
      <c r="O7" s="226">
        <f>SUBTOTAL(9,O8:O28)</f>
        <v>0</v>
      </c>
      <c r="P7" s="229" t="s">
        <v>1402</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362</v>
      </c>
      <c r="H8" s="238" t="s">
        <v>1347</v>
      </c>
      <c r="I8" s="245">
        <v>0</v>
      </c>
      <c r="J8" s="246">
        <v>36</v>
      </c>
      <c r="K8" s="247">
        <f>I8*J8</f>
        <v>0</v>
      </c>
      <c r="L8" s="238" t="s">
        <v>1375</v>
      </c>
      <c r="M8" s="245">
        <v>0</v>
      </c>
      <c r="N8" s="246">
        <v>12</v>
      </c>
      <c r="O8" s="247">
        <f>M8*N8</f>
        <v>0</v>
      </c>
      <c r="P8" s="238" t="s">
        <v>1403</v>
      </c>
      <c r="Q8" s="245">
        <v>0</v>
      </c>
      <c r="R8" s="246">
        <v>12</v>
      </c>
      <c r="S8" s="247">
        <f>Q8*R8</f>
        <v>0</v>
      </c>
      <c r="T8" s="303"/>
      <c r="U8" s="248"/>
    </row>
    <row r="9" spans="1:21" ht="15.65" customHeight="1" x14ac:dyDescent="0.35">
      <c r="A9" s="238" t="s">
        <v>160</v>
      </c>
      <c r="B9" s="239"/>
      <c r="C9" s="240" t="s">
        <v>114</v>
      </c>
      <c r="D9" s="241" t="s">
        <v>115</v>
      </c>
      <c r="E9" s="242" t="s">
        <v>43</v>
      </c>
      <c r="F9" s="243" t="s">
        <v>920</v>
      </c>
      <c r="G9" s="244">
        <v>362</v>
      </c>
      <c r="H9" s="238" t="s">
        <v>1348</v>
      </c>
      <c r="I9" s="245">
        <v>0</v>
      </c>
      <c r="J9" s="246">
        <v>36</v>
      </c>
      <c r="K9" s="247">
        <f>I9*J9</f>
        <v>0</v>
      </c>
      <c r="L9" s="238" t="s">
        <v>1376</v>
      </c>
      <c r="M9" s="245">
        <v>0</v>
      </c>
      <c r="N9" s="246">
        <v>12</v>
      </c>
      <c r="O9" s="247">
        <f>M9*N9</f>
        <v>0</v>
      </c>
      <c r="P9" s="238" t="s">
        <v>1404</v>
      </c>
      <c r="Q9" s="245">
        <v>0</v>
      </c>
      <c r="R9" s="246">
        <v>12</v>
      </c>
      <c r="S9" s="247">
        <f>Q9*R9</f>
        <v>0</v>
      </c>
      <c r="T9" s="303"/>
      <c r="U9" s="248"/>
    </row>
    <row r="10" spans="1:21" ht="15.65" customHeight="1" x14ac:dyDescent="0.35">
      <c r="A10" s="249" t="s">
        <v>568</v>
      </c>
      <c r="B10" s="239"/>
      <c r="C10" s="240"/>
      <c r="D10" s="241"/>
      <c r="E10" s="242"/>
      <c r="F10" s="243"/>
      <c r="G10" s="244"/>
      <c r="H10" s="238" t="s">
        <v>1349</v>
      </c>
      <c r="I10" s="245">
        <f>SUBTOTAL(9,I11:I15)</f>
        <v>0</v>
      </c>
      <c r="J10" s="246"/>
      <c r="K10" s="247">
        <f>SUBTOTAL(9,K11:K15)</f>
        <v>0</v>
      </c>
      <c r="L10" s="238" t="s">
        <v>1377</v>
      </c>
      <c r="M10" s="245">
        <f>SUBTOTAL(9,M11:M15)</f>
        <v>0</v>
      </c>
      <c r="N10" s="246"/>
      <c r="O10" s="247">
        <f>SUBTOTAL(9,O11:O15)</f>
        <v>0</v>
      </c>
      <c r="P10" s="238" t="s">
        <v>1405</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362</v>
      </c>
      <c r="H11" s="251" t="s">
        <v>1350</v>
      </c>
      <c r="I11" s="245">
        <v>0</v>
      </c>
      <c r="J11" s="246">
        <v>36</v>
      </c>
      <c r="K11" s="247">
        <f>I11*J11</f>
        <v>0</v>
      </c>
      <c r="L11" s="251" t="s">
        <v>1378</v>
      </c>
      <c r="M11" s="245">
        <v>0</v>
      </c>
      <c r="N11" s="246">
        <v>12</v>
      </c>
      <c r="O11" s="247">
        <f>M11*N11</f>
        <v>0</v>
      </c>
      <c r="P11" s="251" t="s">
        <v>1406</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362</v>
      </c>
      <c r="H12" s="251" t="s">
        <v>1351</v>
      </c>
      <c r="I12" s="245">
        <v>0</v>
      </c>
      <c r="J12" s="246">
        <v>36</v>
      </c>
      <c r="K12" s="247">
        <f>I12*J12</f>
        <v>0</v>
      </c>
      <c r="L12" s="251" t="s">
        <v>1379</v>
      </c>
      <c r="M12" s="245">
        <v>0</v>
      </c>
      <c r="N12" s="246">
        <v>12</v>
      </c>
      <c r="O12" s="247">
        <f>M12*N12</f>
        <v>0</v>
      </c>
      <c r="P12" s="251" t="s">
        <v>1407</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362</v>
      </c>
      <c r="H13" s="251" t="s">
        <v>1352</v>
      </c>
      <c r="I13" s="245">
        <v>0</v>
      </c>
      <c r="J13" s="246">
        <v>36</v>
      </c>
      <c r="K13" s="247">
        <f>I13*J13</f>
        <v>0</v>
      </c>
      <c r="L13" s="251" t="s">
        <v>1380</v>
      </c>
      <c r="M13" s="245">
        <v>0</v>
      </c>
      <c r="N13" s="246">
        <v>12</v>
      </c>
      <c r="O13" s="247">
        <f>M13*N13</f>
        <v>0</v>
      </c>
      <c r="P13" s="251" t="s">
        <v>1408</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362</v>
      </c>
      <c r="H14" s="251" t="s">
        <v>1353</v>
      </c>
      <c r="I14" s="245">
        <v>0</v>
      </c>
      <c r="J14" s="246">
        <v>36</v>
      </c>
      <c r="K14" s="247">
        <f>I14*J14</f>
        <v>0</v>
      </c>
      <c r="L14" s="251" t="s">
        <v>1381</v>
      </c>
      <c r="M14" s="245">
        <v>0</v>
      </c>
      <c r="N14" s="246">
        <v>12</v>
      </c>
      <c r="O14" s="247">
        <f>M14*N14</f>
        <v>0</v>
      </c>
      <c r="P14" s="251" t="s">
        <v>1409</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362</v>
      </c>
      <c r="H15" s="251" t="s">
        <v>1354</v>
      </c>
      <c r="I15" s="245">
        <v>0</v>
      </c>
      <c r="J15" s="246">
        <v>36</v>
      </c>
      <c r="K15" s="247">
        <f>I15*J15</f>
        <v>0</v>
      </c>
      <c r="L15" s="251" t="s">
        <v>1382</v>
      </c>
      <c r="M15" s="245">
        <v>0</v>
      </c>
      <c r="N15" s="246">
        <v>12</v>
      </c>
      <c r="O15" s="247">
        <f>M15*N15</f>
        <v>0</v>
      </c>
      <c r="P15" s="251" t="s">
        <v>1410</v>
      </c>
      <c r="Q15" s="245">
        <v>0</v>
      </c>
      <c r="R15" s="246">
        <v>12</v>
      </c>
      <c r="S15" s="247">
        <f>Q15*R15</f>
        <v>0</v>
      </c>
      <c r="T15" s="303"/>
      <c r="U15" s="248"/>
    </row>
    <row r="16" spans="1:21" ht="15.65" customHeight="1" x14ac:dyDescent="0.35">
      <c r="A16" s="249" t="s">
        <v>569</v>
      </c>
      <c r="B16" s="239"/>
      <c r="C16" s="240"/>
      <c r="D16" s="241"/>
      <c r="E16" s="242"/>
      <c r="F16" s="243"/>
      <c r="G16" s="244"/>
      <c r="H16" s="238" t="s">
        <v>1355</v>
      </c>
      <c r="I16" s="245">
        <f>SUBTOTAL(9,I17:I28)</f>
        <v>0</v>
      </c>
      <c r="J16" s="246"/>
      <c r="K16" s="247">
        <f>SUBTOTAL(9,K17:K28)</f>
        <v>0</v>
      </c>
      <c r="L16" s="238" t="s">
        <v>1383</v>
      </c>
      <c r="M16" s="245">
        <f>SUBTOTAL(9,M17:M28)</f>
        <v>0</v>
      </c>
      <c r="N16" s="246"/>
      <c r="O16" s="247">
        <f>SUBTOTAL(9,O17:O28)</f>
        <v>0</v>
      </c>
      <c r="P16" s="238" t="s">
        <v>1411</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1356</v>
      </c>
      <c r="I17" s="245">
        <f>SUBTOTAL(9,I18:I22)</f>
        <v>0</v>
      </c>
      <c r="J17" s="246"/>
      <c r="K17" s="247">
        <f>SUBTOTAL(9,K18:K22)</f>
        <v>0</v>
      </c>
      <c r="L17" s="251" t="s">
        <v>1384</v>
      </c>
      <c r="M17" s="245">
        <f>SUBTOTAL(9,M18:M22)</f>
        <v>0</v>
      </c>
      <c r="N17" s="246"/>
      <c r="O17" s="247">
        <f>SUBTOTAL(9,O18:O22)</f>
        <v>0</v>
      </c>
      <c r="P17" s="251" t="s">
        <v>1412</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362</v>
      </c>
      <c r="H18" s="253" t="s">
        <v>2887</v>
      </c>
      <c r="I18" s="245">
        <v>0</v>
      </c>
      <c r="J18" s="246">
        <v>36</v>
      </c>
      <c r="K18" s="247">
        <f>I18*J18</f>
        <v>0</v>
      </c>
      <c r="L18" s="253" t="s">
        <v>2907</v>
      </c>
      <c r="M18" s="245">
        <v>0</v>
      </c>
      <c r="N18" s="246">
        <v>12</v>
      </c>
      <c r="O18" s="247">
        <f>M18*N18</f>
        <v>0</v>
      </c>
      <c r="P18" s="253" t="s">
        <v>2927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362</v>
      </c>
      <c r="H19" s="253" t="s">
        <v>2888</v>
      </c>
      <c r="I19" s="245">
        <v>0</v>
      </c>
      <c r="J19" s="246">
        <v>36</v>
      </c>
      <c r="K19" s="247">
        <f>I19*J19</f>
        <v>0</v>
      </c>
      <c r="L19" s="253" t="s">
        <v>2908</v>
      </c>
      <c r="M19" s="245">
        <v>0</v>
      </c>
      <c r="N19" s="246">
        <v>12</v>
      </c>
      <c r="O19" s="247">
        <f>M19*N19</f>
        <v>0</v>
      </c>
      <c r="P19" s="253" t="s">
        <v>2928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362</v>
      </c>
      <c r="H20" s="253" t="s">
        <v>2889</v>
      </c>
      <c r="I20" s="245">
        <v>0</v>
      </c>
      <c r="J20" s="246">
        <v>36</v>
      </c>
      <c r="K20" s="247">
        <f>I20*J20</f>
        <v>0</v>
      </c>
      <c r="L20" s="253" t="s">
        <v>2909</v>
      </c>
      <c r="M20" s="245">
        <v>0</v>
      </c>
      <c r="N20" s="246">
        <v>12</v>
      </c>
      <c r="O20" s="247">
        <f>M20*N20</f>
        <v>0</v>
      </c>
      <c r="P20" s="253" t="s">
        <v>2929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362</v>
      </c>
      <c r="H21" s="253" t="s">
        <v>2890</v>
      </c>
      <c r="I21" s="245">
        <v>0</v>
      </c>
      <c r="J21" s="246">
        <v>36</v>
      </c>
      <c r="K21" s="247">
        <f>I21*J21</f>
        <v>0</v>
      </c>
      <c r="L21" s="253" t="s">
        <v>2910</v>
      </c>
      <c r="M21" s="245">
        <v>0</v>
      </c>
      <c r="N21" s="246">
        <v>12</v>
      </c>
      <c r="O21" s="247">
        <f>M21*N21</f>
        <v>0</v>
      </c>
      <c r="P21" s="253" t="s">
        <v>2930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362</v>
      </c>
      <c r="H22" s="253" t="s">
        <v>2891</v>
      </c>
      <c r="I22" s="245">
        <v>0</v>
      </c>
      <c r="J22" s="246">
        <v>36</v>
      </c>
      <c r="K22" s="247">
        <f>I22*J22</f>
        <v>0</v>
      </c>
      <c r="L22" s="253" t="s">
        <v>2911</v>
      </c>
      <c r="M22" s="245">
        <v>0</v>
      </c>
      <c r="N22" s="246">
        <v>12</v>
      </c>
      <c r="O22" s="247">
        <f>M22*N22</f>
        <v>0</v>
      </c>
      <c r="P22" s="253" t="s">
        <v>2931</v>
      </c>
      <c r="Q22" s="245">
        <v>0</v>
      </c>
      <c r="R22" s="246">
        <v>12</v>
      </c>
      <c r="S22" s="247">
        <f>Q22*R22</f>
        <v>0</v>
      </c>
      <c r="T22" s="303"/>
      <c r="U22" s="248"/>
    </row>
    <row r="23" spans="1:21" ht="15.65" customHeight="1" x14ac:dyDescent="0.35">
      <c r="A23" s="250" t="s">
        <v>2645</v>
      </c>
      <c r="B23" s="239"/>
      <c r="C23" s="240"/>
      <c r="D23" s="241"/>
      <c r="E23" s="242"/>
      <c r="F23" s="243"/>
      <c r="G23" s="244"/>
      <c r="H23" s="251" t="s">
        <v>1357</v>
      </c>
      <c r="I23" s="245">
        <f>SUBTOTAL(9,I24:I28)</f>
        <v>0</v>
      </c>
      <c r="J23" s="246"/>
      <c r="K23" s="247">
        <f>SUBTOTAL(9,K24:K28)</f>
        <v>0</v>
      </c>
      <c r="L23" s="251" t="s">
        <v>1385</v>
      </c>
      <c r="M23" s="245">
        <f>SUBTOTAL(9,M24:M28)</f>
        <v>0</v>
      </c>
      <c r="N23" s="246"/>
      <c r="O23" s="247">
        <f>SUBTOTAL(9,O24:O28)</f>
        <v>0</v>
      </c>
      <c r="P23" s="251" t="s">
        <v>1413</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362</v>
      </c>
      <c r="H24" s="253" t="s">
        <v>2892</v>
      </c>
      <c r="I24" s="245">
        <v>0</v>
      </c>
      <c r="J24" s="246">
        <v>36</v>
      </c>
      <c r="K24" s="247">
        <f>I24*J24</f>
        <v>0</v>
      </c>
      <c r="L24" s="253" t="s">
        <v>2912</v>
      </c>
      <c r="M24" s="245">
        <v>0</v>
      </c>
      <c r="N24" s="246">
        <v>12</v>
      </c>
      <c r="O24" s="247">
        <f>M24*N24</f>
        <v>0</v>
      </c>
      <c r="P24" s="253" t="s">
        <v>2932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362</v>
      </c>
      <c r="H25" s="253" t="s">
        <v>2893</v>
      </c>
      <c r="I25" s="245">
        <v>0</v>
      </c>
      <c r="J25" s="246">
        <v>36</v>
      </c>
      <c r="K25" s="247">
        <f>I25*J25</f>
        <v>0</v>
      </c>
      <c r="L25" s="253" t="s">
        <v>2913</v>
      </c>
      <c r="M25" s="245">
        <v>0</v>
      </c>
      <c r="N25" s="246">
        <v>12</v>
      </c>
      <c r="O25" s="247">
        <f>M25*N25</f>
        <v>0</v>
      </c>
      <c r="P25" s="253" t="s">
        <v>2933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362</v>
      </c>
      <c r="H26" s="253" t="s">
        <v>2894</v>
      </c>
      <c r="I26" s="245">
        <v>0</v>
      </c>
      <c r="J26" s="246">
        <v>36</v>
      </c>
      <c r="K26" s="247">
        <f>I26*J26</f>
        <v>0</v>
      </c>
      <c r="L26" s="253" t="s">
        <v>2914</v>
      </c>
      <c r="M26" s="245">
        <v>0</v>
      </c>
      <c r="N26" s="246">
        <v>12</v>
      </c>
      <c r="O26" s="247">
        <f>M26*N26</f>
        <v>0</v>
      </c>
      <c r="P26" s="253" t="s">
        <v>2934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362</v>
      </c>
      <c r="H27" s="253" t="s">
        <v>2895</v>
      </c>
      <c r="I27" s="245">
        <v>0</v>
      </c>
      <c r="J27" s="246">
        <v>36</v>
      </c>
      <c r="K27" s="247">
        <f>I27*J27</f>
        <v>0</v>
      </c>
      <c r="L27" s="253" t="s">
        <v>2915</v>
      </c>
      <c r="M27" s="245">
        <v>0</v>
      </c>
      <c r="N27" s="246">
        <v>12</v>
      </c>
      <c r="O27" s="247">
        <f>M27*N27</f>
        <v>0</v>
      </c>
      <c r="P27" s="253" t="s">
        <v>2935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362</v>
      </c>
      <c r="H28" s="253" t="s">
        <v>2896</v>
      </c>
      <c r="I28" s="245">
        <v>0</v>
      </c>
      <c r="J28" s="246">
        <v>36</v>
      </c>
      <c r="K28" s="247">
        <f>I28*J28</f>
        <v>0</v>
      </c>
      <c r="L28" s="253" t="s">
        <v>2916</v>
      </c>
      <c r="M28" s="245">
        <v>0</v>
      </c>
      <c r="N28" s="246">
        <v>12</v>
      </c>
      <c r="O28" s="247">
        <f>M28*N28</f>
        <v>0</v>
      </c>
      <c r="P28" s="253" t="s">
        <v>2936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1358</v>
      </c>
      <c r="I29" s="236">
        <f>SUBTOTAL(9,I30:I45)</f>
        <v>0</v>
      </c>
      <c r="J29" s="254"/>
      <c r="K29" s="226">
        <f>SUBTOTAL(9,K30:K45)</f>
        <v>0</v>
      </c>
      <c r="L29" s="229" t="s">
        <v>1386</v>
      </c>
      <c r="M29" s="236">
        <f>SUBTOTAL(9,M30:M45)</f>
        <v>0</v>
      </c>
      <c r="N29" s="254"/>
      <c r="O29" s="226">
        <f>SUBTOTAL(9,O30:O45)</f>
        <v>0</v>
      </c>
      <c r="P29" s="229" t="s">
        <v>1414</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121</v>
      </c>
      <c r="H30" s="238" t="s">
        <v>1359</v>
      </c>
      <c r="I30" s="245">
        <v>0</v>
      </c>
      <c r="J30" s="246">
        <v>36</v>
      </c>
      <c r="K30" s="247">
        <f>I30*J30</f>
        <v>0</v>
      </c>
      <c r="L30" s="238" t="s">
        <v>1387</v>
      </c>
      <c r="M30" s="245">
        <v>0</v>
      </c>
      <c r="N30" s="246">
        <v>12</v>
      </c>
      <c r="O30" s="247">
        <f>M30*N30</f>
        <v>0</v>
      </c>
      <c r="P30" s="238" t="s">
        <v>1415</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121</v>
      </c>
      <c r="H31" s="238" t="s">
        <v>1360</v>
      </c>
      <c r="I31" s="245">
        <v>0</v>
      </c>
      <c r="J31" s="246">
        <v>36</v>
      </c>
      <c r="K31" s="247">
        <f>I31*J31</f>
        <v>0</v>
      </c>
      <c r="L31" s="238" t="s">
        <v>1388</v>
      </c>
      <c r="M31" s="245">
        <v>0</v>
      </c>
      <c r="N31" s="246">
        <v>12</v>
      </c>
      <c r="O31" s="247">
        <f>M31*N31</f>
        <v>0</v>
      </c>
      <c r="P31" s="238" t="s">
        <v>1416</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121</v>
      </c>
      <c r="H32" s="238" t="s">
        <v>1361</v>
      </c>
      <c r="I32" s="245">
        <v>0</v>
      </c>
      <c r="J32" s="246">
        <v>36</v>
      </c>
      <c r="K32" s="247">
        <f>I32*J32</f>
        <v>0</v>
      </c>
      <c r="L32" s="238" t="s">
        <v>1389</v>
      </c>
      <c r="M32" s="245">
        <v>0</v>
      </c>
      <c r="N32" s="246">
        <v>12</v>
      </c>
      <c r="O32" s="247">
        <f>M32*N32</f>
        <v>0</v>
      </c>
      <c r="P32" s="238" t="s">
        <v>1417</v>
      </c>
      <c r="Q32" s="245">
        <v>0</v>
      </c>
      <c r="R32" s="246">
        <v>12</v>
      </c>
      <c r="S32" s="247">
        <f>Q32*R32</f>
        <v>0</v>
      </c>
      <c r="T32" s="303"/>
      <c r="U32" s="248"/>
    </row>
    <row r="33" spans="1:21" ht="15.65" customHeight="1" x14ac:dyDescent="0.35">
      <c r="A33" s="249" t="s">
        <v>569</v>
      </c>
      <c r="B33" s="239"/>
      <c r="C33" s="240"/>
      <c r="D33" s="241"/>
      <c r="E33" s="242"/>
      <c r="F33" s="243"/>
      <c r="G33" s="244"/>
      <c r="H33" s="238" t="s">
        <v>1362</v>
      </c>
      <c r="I33" s="245">
        <f>SUBTOTAL(9,I34:I45)</f>
        <v>0</v>
      </c>
      <c r="J33" s="246"/>
      <c r="K33" s="247">
        <f>SUBTOTAL(9,K34:K45)</f>
        <v>0</v>
      </c>
      <c r="L33" s="238" t="s">
        <v>1390</v>
      </c>
      <c r="M33" s="245">
        <f>SUBTOTAL(9,M34:M45)</f>
        <v>0</v>
      </c>
      <c r="N33" s="246"/>
      <c r="O33" s="247">
        <f>SUBTOTAL(9,O34:O45)</f>
        <v>0</v>
      </c>
      <c r="P33" s="238" t="s">
        <v>1418</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1363</v>
      </c>
      <c r="I34" s="245">
        <f>SUBTOTAL(9,I35:I39)</f>
        <v>0</v>
      </c>
      <c r="J34" s="246"/>
      <c r="K34" s="247">
        <f>SUBTOTAL(9,K35:K39)</f>
        <v>0</v>
      </c>
      <c r="L34" s="251" t="s">
        <v>1391</v>
      </c>
      <c r="M34" s="245">
        <f>SUBTOTAL(9,M35:M39)</f>
        <v>0</v>
      </c>
      <c r="N34" s="246"/>
      <c r="O34" s="247">
        <f>SUBTOTAL(9,O35:O39)</f>
        <v>0</v>
      </c>
      <c r="P34" s="251" t="s">
        <v>1419</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121</v>
      </c>
      <c r="H35" s="253" t="s">
        <v>2897</v>
      </c>
      <c r="I35" s="245">
        <v>0</v>
      </c>
      <c r="J35" s="246">
        <v>36</v>
      </c>
      <c r="K35" s="247">
        <f>I35*J35</f>
        <v>0</v>
      </c>
      <c r="L35" s="253" t="s">
        <v>2917</v>
      </c>
      <c r="M35" s="245">
        <v>0</v>
      </c>
      <c r="N35" s="246">
        <v>12</v>
      </c>
      <c r="O35" s="247">
        <f>M35*N35</f>
        <v>0</v>
      </c>
      <c r="P35" s="253" t="s">
        <v>2937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121</v>
      </c>
      <c r="H36" s="253" t="s">
        <v>2898</v>
      </c>
      <c r="I36" s="245">
        <v>0</v>
      </c>
      <c r="J36" s="246">
        <v>36</v>
      </c>
      <c r="K36" s="247">
        <f>I36*J36</f>
        <v>0</v>
      </c>
      <c r="L36" s="253" t="s">
        <v>2918</v>
      </c>
      <c r="M36" s="245">
        <v>0</v>
      </c>
      <c r="N36" s="246">
        <v>12</v>
      </c>
      <c r="O36" s="247">
        <f>M36*N36</f>
        <v>0</v>
      </c>
      <c r="P36" s="253" t="s">
        <v>2938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121</v>
      </c>
      <c r="H37" s="253" t="s">
        <v>2899</v>
      </c>
      <c r="I37" s="245">
        <v>0</v>
      </c>
      <c r="J37" s="246">
        <v>36</v>
      </c>
      <c r="K37" s="247">
        <f>I37*J37</f>
        <v>0</v>
      </c>
      <c r="L37" s="253" t="s">
        <v>2919</v>
      </c>
      <c r="M37" s="245">
        <v>0</v>
      </c>
      <c r="N37" s="246">
        <v>12</v>
      </c>
      <c r="O37" s="247">
        <f>M37*N37</f>
        <v>0</v>
      </c>
      <c r="P37" s="253" t="s">
        <v>2939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121</v>
      </c>
      <c r="H38" s="253" t="s">
        <v>2900</v>
      </c>
      <c r="I38" s="245">
        <v>0</v>
      </c>
      <c r="J38" s="246">
        <v>36</v>
      </c>
      <c r="K38" s="247">
        <f>I38*J38</f>
        <v>0</v>
      </c>
      <c r="L38" s="253" t="s">
        <v>2920</v>
      </c>
      <c r="M38" s="245">
        <v>0</v>
      </c>
      <c r="N38" s="246">
        <v>12</v>
      </c>
      <c r="O38" s="247">
        <f>M38*N38</f>
        <v>0</v>
      </c>
      <c r="P38" s="253" t="s">
        <v>2940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121</v>
      </c>
      <c r="H39" s="253" t="s">
        <v>2901</v>
      </c>
      <c r="I39" s="245">
        <v>0</v>
      </c>
      <c r="J39" s="246">
        <v>36</v>
      </c>
      <c r="K39" s="247">
        <f>I39*J39</f>
        <v>0</v>
      </c>
      <c r="L39" s="253" t="s">
        <v>2921</v>
      </c>
      <c r="M39" s="245">
        <v>0</v>
      </c>
      <c r="N39" s="246">
        <v>12</v>
      </c>
      <c r="O39" s="247">
        <f>M39*N39</f>
        <v>0</v>
      </c>
      <c r="P39" s="253" t="s">
        <v>2941</v>
      </c>
      <c r="Q39" s="245">
        <v>0</v>
      </c>
      <c r="R39" s="246">
        <v>12</v>
      </c>
      <c r="S39" s="247">
        <f>Q39*R39</f>
        <v>0</v>
      </c>
      <c r="T39" s="303"/>
      <c r="U39" s="248"/>
    </row>
    <row r="40" spans="1:21" ht="15.65" customHeight="1" x14ac:dyDescent="0.35">
      <c r="A40" s="250" t="s">
        <v>2645</v>
      </c>
      <c r="B40" s="239"/>
      <c r="C40" s="240"/>
      <c r="D40" s="241"/>
      <c r="E40" s="242"/>
      <c r="F40" s="243"/>
      <c r="G40" s="244"/>
      <c r="H40" s="251" t="s">
        <v>1364</v>
      </c>
      <c r="I40" s="245">
        <f>SUBTOTAL(9,I41:I45)</f>
        <v>0</v>
      </c>
      <c r="J40" s="246"/>
      <c r="K40" s="247">
        <f>SUBTOTAL(9,K41:K45)</f>
        <v>0</v>
      </c>
      <c r="L40" s="251" t="s">
        <v>1392</v>
      </c>
      <c r="M40" s="245">
        <f>SUBTOTAL(9,M41:M45)</f>
        <v>0</v>
      </c>
      <c r="N40" s="246"/>
      <c r="O40" s="247">
        <f>SUBTOTAL(9,O41:O45)</f>
        <v>0</v>
      </c>
      <c r="P40" s="251" t="s">
        <v>1420</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121</v>
      </c>
      <c r="H41" s="253" t="s">
        <v>2902</v>
      </c>
      <c r="I41" s="245">
        <v>0</v>
      </c>
      <c r="J41" s="246">
        <v>36</v>
      </c>
      <c r="K41" s="247">
        <v>0</v>
      </c>
      <c r="L41" s="253" t="s">
        <v>2922</v>
      </c>
      <c r="M41" s="245">
        <v>0</v>
      </c>
      <c r="N41" s="246">
        <v>12</v>
      </c>
      <c r="O41" s="247">
        <v>0</v>
      </c>
      <c r="P41" s="253" t="s">
        <v>2942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121</v>
      </c>
      <c r="H42" s="253" t="s">
        <v>2903</v>
      </c>
      <c r="I42" s="245">
        <v>0</v>
      </c>
      <c r="J42" s="246">
        <v>36</v>
      </c>
      <c r="K42" s="247">
        <v>0</v>
      </c>
      <c r="L42" s="253" t="s">
        <v>2923</v>
      </c>
      <c r="M42" s="245">
        <v>0</v>
      </c>
      <c r="N42" s="246">
        <v>12</v>
      </c>
      <c r="O42" s="247">
        <v>0</v>
      </c>
      <c r="P42" s="253" t="s">
        <v>2943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121</v>
      </c>
      <c r="H43" s="253" t="s">
        <v>2904</v>
      </c>
      <c r="I43" s="245">
        <v>0</v>
      </c>
      <c r="J43" s="246">
        <v>36</v>
      </c>
      <c r="K43" s="247">
        <v>0</v>
      </c>
      <c r="L43" s="253" t="s">
        <v>2924</v>
      </c>
      <c r="M43" s="245">
        <v>0</v>
      </c>
      <c r="N43" s="246">
        <v>12</v>
      </c>
      <c r="O43" s="247">
        <v>0</v>
      </c>
      <c r="P43" s="253" t="s">
        <v>2944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121</v>
      </c>
      <c r="H44" s="253" t="s">
        <v>2905</v>
      </c>
      <c r="I44" s="245">
        <v>0</v>
      </c>
      <c r="J44" s="246">
        <v>36</v>
      </c>
      <c r="K44" s="247">
        <v>0</v>
      </c>
      <c r="L44" s="253" t="s">
        <v>2925</v>
      </c>
      <c r="M44" s="245">
        <v>0</v>
      </c>
      <c r="N44" s="246">
        <v>12</v>
      </c>
      <c r="O44" s="247">
        <v>0</v>
      </c>
      <c r="P44" s="253" t="s">
        <v>2945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121</v>
      </c>
      <c r="H45" s="253" t="s">
        <v>2906</v>
      </c>
      <c r="I45" s="245">
        <v>0</v>
      </c>
      <c r="J45" s="246">
        <v>36</v>
      </c>
      <c r="K45" s="247">
        <v>0</v>
      </c>
      <c r="L45" s="253" t="s">
        <v>2926</v>
      </c>
      <c r="M45" s="245">
        <v>0</v>
      </c>
      <c r="N45" s="246">
        <v>12</v>
      </c>
      <c r="O45" s="247">
        <v>0</v>
      </c>
      <c r="P45" s="253" t="s">
        <v>2946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1365</v>
      </c>
      <c r="I46" s="236">
        <f>SUBTOTAL(9,I47)</f>
        <v>0</v>
      </c>
      <c r="J46" s="254"/>
      <c r="K46" s="226">
        <f>SUBTOTAL(9,K47)</f>
        <v>0</v>
      </c>
      <c r="L46" s="229" t="s">
        <v>1393</v>
      </c>
      <c r="M46" s="236">
        <f>SUBTOTAL(9,M47)</f>
        <v>0</v>
      </c>
      <c r="N46" s="254"/>
      <c r="O46" s="226">
        <f>SUBTOTAL(9,O47)</f>
        <v>0</v>
      </c>
      <c r="P46" s="229" t="s">
        <v>1421</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30</v>
      </c>
      <c r="H47" s="238" t="s">
        <v>1366</v>
      </c>
      <c r="I47" s="245">
        <v>0</v>
      </c>
      <c r="J47" s="246">
        <v>36</v>
      </c>
      <c r="K47" s="247">
        <f>I47*J47</f>
        <v>0</v>
      </c>
      <c r="L47" s="238" t="s">
        <v>1394</v>
      </c>
      <c r="M47" s="245">
        <v>0</v>
      </c>
      <c r="N47" s="246">
        <v>12</v>
      </c>
      <c r="O47" s="247">
        <f>M47*N47</f>
        <v>0</v>
      </c>
      <c r="P47" s="238" t="s">
        <v>1422</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1367</v>
      </c>
      <c r="I48" s="236">
        <f>SUBTOTAL(9,I49:I51)</f>
        <v>0</v>
      </c>
      <c r="J48" s="246"/>
      <c r="K48" s="226">
        <f>SUBTOTAL(9,K49:K51)</f>
        <v>0</v>
      </c>
      <c r="L48" s="258" t="s">
        <v>1395</v>
      </c>
      <c r="M48" s="236">
        <f>SUBTOTAL(9,M49:M51)</f>
        <v>0</v>
      </c>
      <c r="N48" s="246"/>
      <c r="O48" s="226">
        <f>SUBTOTAL(9,O49:O51)</f>
        <v>0</v>
      </c>
      <c r="P48" s="258" t="s">
        <v>1423</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1368</v>
      </c>
      <c r="I49" s="245">
        <v>0</v>
      </c>
      <c r="J49" s="246">
        <v>36</v>
      </c>
      <c r="K49" s="247">
        <f>$G49*I49*J49</f>
        <v>0</v>
      </c>
      <c r="L49" s="238" t="s">
        <v>1396</v>
      </c>
      <c r="M49" s="245">
        <v>0</v>
      </c>
      <c r="N49" s="246">
        <v>12</v>
      </c>
      <c r="O49" s="247">
        <f>$G49*M49*N49</f>
        <v>0</v>
      </c>
      <c r="P49" s="238" t="s">
        <v>1424</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1369</v>
      </c>
      <c r="I50" s="245">
        <v>0</v>
      </c>
      <c r="J50" s="246">
        <v>36</v>
      </c>
      <c r="K50" s="247">
        <f>$G50*I50*J50</f>
        <v>0</v>
      </c>
      <c r="L50" s="238" t="s">
        <v>1397</v>
      </c>
      <c r="M50" s="245">
        <v>0</v>
      </c>
      <c r="N50" s="246">
        <v>12</v>
      </c>
      <c r="O50" s="247">
        <f>$G50*M50*N50</f>
        <v>0</v>
      </c>
      <c r="P50" s="238" t="s">
        <v>1425</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1370</v>
      </c>
      <c r="I51" s="269">
        <v>0</v>
      </c>
      <c r="J51" s="263">
        <v>36</v>
      </c>
      <c r="K51" s="270">
        <f>$G51*I51*J51</f>
        <v>0</v>
      </c>
      <c r="L51" s="268" t="s">
        <v>1398</v>
      </c>
      <c r="M51" s="269">
        <v>0</v>
      </c>
      <c r="N51" s="263">
        <v>12</v>
      </c>
      <c r="O51" s="270">
        <f>$G51*M51*N51</f>
        <v>0</v>
      </c>
      <c r="P51" s="268" t="s">
        <v>1426</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556</v>
      </c>
      <c r="B55" s="222"/>
      <c r="C55" s="222"/>
      <c r="D55" s="222"/>
      <c r="E55" s="222"/>
      <c r="F55" s="222"/>
      <c r="G55" s="223"/>
      <c r="H55" s="224" t="s">
        <v>533</v>
      </c>
      <c r="I55" s="222"/>
      <c r="J55" s="225"/>
      <c r="K55" s="226">
        <f>SUBTOTAL(9,K56:K98)</f>
        <v>0</v>
      </c>
      <c r="L55" s="224" t="s">
        <v>718</v>
      </c>
      <c r="M55" s="222"/>
      <c r="N55" s="225"/>
      <c r="O55" s="226">
        <f>SUBTOTAL(9,O56:O98)</f>
        <v>0</v>
      </c>
      <c r="P55" s="224" t="s">
        <v>729</v>
      </c>
      <c r="Q55" s="222"/>
      <c r="R55" s="225"/>
      <c r="S55" s="226">
        <f>SUBTOTAL(9,S56:S98)</f>
        <v>0</v>
      </c>
      <c r="T55" s="302"/>
      <c r="U55" s="227"/>
    </row>
    <row r="56" spans="1:21" ht="15.5" x14ac:dyDescent="0.35">
      <c r="A56" s="229" t="s">
        <v>39</v>
      </c>
      <c r="B56" s="230" t="s">
        <v>701</v>
      </c>
      <c r="C56" s="231"/>
      <c r="D56" s="232"/>
      <c r="E56" s="233"/>
      <c r="F56" s="234"/>
      <c r="G56" s="235"/>
      <c r="H56" s="229" t="s">
        <v>1427</v>
      </c>
      <c r="I56" s="236">
        <f>SUBTOTAL(9,I57:I65)</f>
        <v>0</v>
      </c>
      <c r="J56" s="237"/>
      <c r="K56" s="226">
        <f>SUBTOTAL(9,K57:K65)</f>
        <v>0</v>
      </c>
      <c r="L56" s="229" t="s">
        <v>1468</v>
      </c>
      <c r="M56" s="236">
        <f>SUBTOTAL(9,M57:M65)</f>
        <v>0</v>
      </c>
      <c r="N56" s="237"/>
      <c r="O56" s="226">
        <f>SUBTOTAL(9,O57:O65)</f>
        <v>0</v>
      </c>
      <c r="P56" s="229" t="s">
        <v>1511</v>
      </c>
      <c r="Q56" s="236">
        <f>SUBTOTAL(9,Q57:Q65)</f>
        <v>0</v>
      </c>
      <c r="R56" s="237"/>
      <c r="S56" s="226">
        <f>SUBTOTAL(9,S57:S65)</f>
        <v>0</v>
      </c>
      <c r="T56" s="303"/>
      <c r="U56" s="227"/>
    </row>
    <row r="57" spans="1:21" ht="15.5" x14ac:dyDescent="0.35">
      <c r="A57" s="238" t="s">
        <v>550</v>
      </c>
      <c r="B57" s="239"/>
      <c r="C57" s="240"/>
      <c r="D57" s="241"/>
      <c r="E57" s="242"/>
      <c r="F57" s="243"/>
      <c r="G57" s="244"/>
      <c r="H57" s="238" t="s">
        <v>1428</v>
      </c>
      <c r="I57" s="245">
        <f>SUBTOTAL(9,I58:I59)</f>
        <v>0</v>
      </c>
      <c r="J57" s="246"/>
      <c r="K57" s="247">
        <f>SUBTOTAL(9,K58:K59)</f>
        <v>0</v>
      </c>
      <c r="L57" s="238" t="s">
        <v>1469</v>
      </c>
      <c r="M57" s="245">
        <f>SUBTOTAL(9,M58:M59)</f>
        <v>0</v>
      </c>
      <c r="N57" s="246"/>
      <c r="O57" s="247">
        <f>SUBTOTAL(9,O58:O59)</f>
        <v>0</v>
      </c>
      <c r="P57" s="238" t="s">
        <v>1512</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1429</v>
      </c>
      <c r="I58" s="245">
        <v>0</v>
      </c>
      <c r="J58" s="246">
        <v>36</v>
      </c>
      <c r="K58" s="247">
        <f>I58*J58</f>
        <v>0</v>
      </c>
      <c r="L58" s="251" t="s">
        <v>1470</v>
      </c>
      <c r="M58" s="245">
        <v>0</v>
      </c>
      <c r="N58" s="246">
        <v>12</v>
      </c>
      <c r="O58" s="247">
        <f>M58*N58</f>
        <v>0</v>
      </c>
      <c r="P58" s="251" t="s">
        <v>1513</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1430</v>
      </c>
      <c r="I59" s="245">
        <v>0</v>
      </c>
      <c r="J59" s="246">
        <v>36</v>
      </c>
      <c r="K59" s="247">
        <f>I59*J59</f>
        <v>0</v>
      </c>
      <c r="L59" s="251" t="s">
        <v>1471</v>
      </c>
      <c r="M59" s="245">
        <v>0</v>
      </c>
      <c r="N59" s="246">
        <v>12</v>
      </c>
      <c r="O59" s="247">
        <f>M59*N59</f>
        <v>0</v>
      </c>
      <c r="P59" s="251" t="s">
        <v>1514</v>
      </c>
      <c r="Q59" s="245">
        <v>0</v>
      </c>
      <c r="R59" s="246">
        <v>12</v>
      </c>
      <c r="S59" s="247">
        <f>Q59*R59</f>
        <v>0</v>
      </c>
      <c r="T59" s="303"/>
      <c r="U59" s="248"/>
    </row>
    <row r="60" spans="1:21" ht="15.5" x14ac:dyDescent="0.35">
      <c r="A60" s="238" t="s">
        <v>160</v>
      </c>
      <c r="B60" s="239"/>
      <c r="C60" s="240"/>
      <c r="D60" s="241"/>
      <c r="E60" s="242"/>
      <c r="F60" s="243"/>
      <c r="G60" s="244"/>
      <c r="H60" s="238" t="s">
        <v>1431</v>
      </c>
      <c r="I60" s="245">
        <f>SUBTOTAL(9,I61:I65)</f>
        <v>0</v>
      </c>
      <c r="J60" s="246"/>
      <c r="K60" s="247">
        <f>SUBTOTAL(9,K61:K65)</f>
        <v>0</v>
      </c>
      <c r="L60" s="238" t="s">
        <v>1472</v>
      </c>
      <c r="M60" s="245">
        <f>SUBTOTAL(9,M61:M65)</f>
        <v>0</v>
      </c>
      <c r="N60" s="246"/>
      <c r="O60" s="247">
        <f>SUBTOTAL(9,O61:O65)</f>
        <v>0</v>
      </c>
      <c r="P60" s="238" t="s">
        <v>1515</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1432</v>
      </c>
      <c r="I61" s="245">
        <v>0</v>
      </c>
      <c r="J61" s="246">
        <v>36</v>
      </c>
      <c r="K61" s="247">
        <f>I61*J61</f>
        <v>0</v>
      </c>
      <c r="L61" s="251" t="s">
        <v>1473</v>
      </c>
      <c r="M61" s="245">
        <v>0</v>
      </c>
      <c r="N61" s="246">
        <v>12</v>
      </c>
      <c r="O61" s="247">
        <f>M61*N61</f>
        <v>0</v>
      </c>
      <c r="P61" s="251" t="s">
        <v>1516</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1433</v>
      </c>
      <c r="I62" s="245">
        <v>0</v>
      </c>
      <c r="J62" s="246">
        <v>36</v>
      </c>
      <c r="K62" s="247">
        <f>I62*J62</f>
        <v>0</v>
      </c>
      <c r="L62" s="251" t="s">
        <v>1474</v>
      </c>
      <c r="M62" s="245">
        <v>0</v>
      </c>
      <c r="N62" s="246">
        <v>12</v>
      </c>
      <c r="O62" s="247">
        <f>M62*N62</f>
        <v>0</v>
      </c>
      <c r="P62" s="251" t="s">
        <v>1517</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1434</v>
      </c>
      <c r="I63" s="245">
        <v>0</v>
      </c>
      <c r="J63" s="246">
        <v>36</v>
      </c>
      <c r="K63" s="247">
        <f>I63*J63</f>
        <v>0</v>
      </c>
      <c r="L63" s="251" t="s">
        <v>1475</v>
      </c>
      <c r="M63" s="245">
        <v>0</v>
      </c>
      <c r="N63" s="246">
        <v>12</v>
      </c>
      <c r="O63" s="247">
        <f>M63*N63</f>
        <v>0</v>
      </c>
      <c r="P63" s="251" t="s">
        <v>1518</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1435</v>
      </c>
      <c r="I64" s="245">
        <v>0</v>
      </c>
      <c r="J64" s="246">
        <v>36</v>
      </c>
      <c r="K64" s="247">
        <f>I64*J64</f>
        <v>0</v>
      </c>
      <c r="L64" s="251" t="s">
        <v>1476</v>
      </c>
      <c r="M64" s="245">
        <v>0</v>
      </c>
      <c r="N64" s="246">
        <v>12</v>
      </c>
      <c r="O64" s="247">
        <f>M64*N64</f>
        <v>0</v>
      </c>
      <c r="P64" s="251" t="s">
        <v>1519</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1436</v>
      </c>
      <c r="I65" s="245">
        <v>0</v>
      </c>
      <c r="J65" s="246">
        <v>36</v>
      </c>
      <c r="K65" s="247">
        <f>I65*J65</f>
        <v>0</v>
      </c>
      <c r="L65" s="251" t="s">
        <v>1477</v>
      </c>
      <c r="M65" s="245">
        <v>0</v>
      </c>
      <c r="N65" s="246">
        <v>12</v>
      </c>
      <c r="O65" s="247">
        <f>M65*N65</f>
        <v>0</v>
      </c>
      <c r="P65" s="251" t="s">
        <v>1520</v>
      </c>
      <c r="Q65" s="245">
        <v>0</v>
      </c>
      <c r="R65" s="246">
        <v>12</v>
      </c>
      <c r="S65" s="247">
        <f>Q65*R65</f>
        <v>0</v>
      </c>
      <c r="T65" s="303"/>
      <c r="U65" s="248"/>
    </row>
    <row r="66" spans="1:21" ht="15.5" x14ac:dyDescent="0.35">
      <c r="A66" s="229" t="s">
        <v>40</v>
      </c>
      <c r="B66" s="230" t="s">
        <v>702</v>
      </c>
      <c r="C66" s="231"/>
      <c r="D66" s="232"/>
      <c r="E66" s="233"/>
      <c r="F66" s="234"/>
      <c r="G66" s="235"/>
      <c r="H66" s="229" t="s">
        <v>1437</v>
      </c>
      <c r="I66" s="236">
        <f>SUBTOTAL(9,I67:I77)</f>
        <v>0</v>
      </c>
      <c r="J66" s="237"/>
      <c r="K66" s="226">
        <f>SUBTOTAL(9,K67:K77)</f>
        <v>0</v>
      </c>
      <c r="L66" s="229" t="s">
        <v>1478</v>
      </c>
      <c r="M66" s="236">
        <f>SUBTOTAL(9,M67:M77)</f>
        <v>0</v>
      </c>
      <c r="N66" s="237"/>
      <c r="O66" s="226">
        <f>SUBTOTAL(9,O67:O77)</f>
        <v>0</v>
      </c>
      <c r="P66" s="229" t="s">
        <v>1521</v>
      </c>
      <c r="Q66" s="236">
        <f>SUBTOTAL(9,Q67:Q77)</f>
        <v>0</v>
      </c>
      <c r="R66" s="237"/>
      <c r="S66" s="226">
        <f>SUBTOTAL(9,S67:S77)</f>
        <v>0</v>
      </c>
      <c r="T66" s="303"/>
      <c r="U66" s="227"/>
    </row>
    <row r="67" spans="1:21" ht="15.5" x14ac:dyDescent="0.35">
      <c r="A67" s="238" t="s">
        <v>550</v>
      </c>
      <c r="B67" s="239"/>
      <c r="C67" s="240"/>
      <c r="D67" s="241"/>
      <c r="E67" s="242"/>
      <c r="F67" s="243"/>
      <c r="G67" s="244"/>
      <c r="H67" s="238" t="s">
        <v>1438</v>
      </c>
      <c r="I67" s="245">
        <f>SUBTOTAL(9,I68:I70)</f>
        <v>0</v>
      </c>
      <c r="J67" s="246"/>
      <c r="K67" s="247">
        <f>SUBTOTAL(9,K68:K70)</f>
        <v>0</v>
      </c>
      <c r="L67" s="238" t="s">
        <v>1479</v>
      </c>
      <c r="M67" s="245">
        <f>SUBTOTAL(9,M68:M70)</f>
        <v>0</v>
      </c>
      <c r="N67" s="246"/>
      <c r="O67" s="247">
        <f>SUBTOTAL(9,O68:O70)</f>
        <v>0</v>
      </c>
      <c r="P67" s="238" t="s">
        <v>1522</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1439</v>
      </c>
      <c r="I68" s="245">
        <v>0</v>
      </c>
      <c r="J68" s="246">
        <v>36</v>
      </c>
      <c r="K68" s="247">
        <f>I68*J68</f>
        <v>0</v>
      </c>
      <c r="L68" s="251" t="s">
        <v>1480</v>
      </c>
      <c r="M68" s="245">
        <v>0</v>
      </c>
      <c r="N68" s="246">
        <v>12</v>
      </c>
      <c r="O68" s="247">
        <f>M68*N68</f>
        <v>0</v>
      </c>
      <c r="P68" s="251" t="s">
        <v>1523</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1440</v>
      </c>
      <c r="I69" s="245">
        <v>0</v>
      </c>
      <c r="J69" s="246">
        <v>36</v>
      </c>
      <c r="K69" s="247">
        <f>I69*J69</f>
        <v>0</v>
      </c>
      <c r="L69" s="251" t="s">
        <v>1481</v>
      </c>
      <c r="M69" s="245">
        <v>0</v>
      </c>
      <c r="N69" s="246">
        <v>12</v>
      </c>
      <c r="O69" s="247">
        <f>M69*N69</f>
        <v>0</v>
      </c>
      <c r="P69" s="251" t="s">
        <v>1524</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1441</v>
      </c>
      <c r="I70" s="245">
        <v>0</v>
      </c>
      <c r="J70" s="246">
        <v>36</v>
      </c>
      <c r="K70" s="247">
        <f>I70*J70</f>
        <v>0</v>
      </c>
      <c r="L70" s="251" t="s">
        <v>1482</v>
      </c>
      <c r="M70" s="245">
        <v>0</v>
      </c>
      <c r="N70" s="246">
        <v>12</v>
      </c>
      <c r="O70" s="247">
        <f>M70*N70</f>
        <v>0</v>
      </c>
      <c r="P70" s="251" t="s">
        <v>1525</v>
      </c>
      <c r="Q70" s="245">
        <v>0</v>
      </c>
      <c r="R70" s="246">
        <v>12</v>
      </c>
      <c r="S70" s="247">
        <f>Q70*R70</f>
        <v>0</v>
      </c>
      <c r="T70" s="303"/>
      <c r="U70" s="248"/>
    </row>
    <row r="71" spans="1:21" ht="15.5" x14ac:dyDescent="0.35">
      <c r="A71" s="238" t="s">
        <v>160</v>
      </c>
      <c r="B71" s="239"/>
      <c r="C71" s="240"/>
      <c r="D71" s="241"/>
      <c r="E71" s="242"/>
      <c r="F71" s="243"/>
      <c r="G71" s="244"/>
      <c r="H71" s="238" t="s">
        <v>1442</v>
      </c>
      <c r="I71" s="245">
        <f>SUBTOTAL(9,I72:I77)</f>
        <v>0</v>
      </c>
      <c r="J71" s="246"/>
      <c r="K71" s="247">
        <f>SUBTOTAL(9,K72:K77)</f>
        <v>0</v>
      </c>
      <c r="L71" s="238" t="s">
        <v>1483</v>
      </c>
      <c r="M71" s="245">
        <f>SUBTOTAL(9,M72:M77)</f>
        <v>0</v>
      </c>
      <c r="N71" s="246"/>
      <c r="O71" s="247">
        <f>SUBTOTAL(9,O72:O77)</f>
        <v>0</v>
      </c>
      <c r="P71" s="238" t="s">
        <v>1526</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1443</v>
      </c>
      <c r="I72" s="245">
        <v>0</v>
      </c>
      <c r="J72" s="246">
        <v>36</v>
      </c>
      <c r="K72" s="247">
        <f t="shared" ref="K72:K77" si="0">I72*J72</f>
        <v>0</v>
      </c>
      <c r="L72" s="251" t="s">
        <v>1484</v>
      </c>
      <c r="M72" s="245">
        <v>0</v>
      </c>
      <c r="N72" s="246">
        <v>12</v>
      </c>
      <c r="O72" s="247">
        <f t="shared" ref="O72:O77" si="1">M72*N72</f>
        <v>0</v>
      </c>
      <c r="P72" s="251" t="s">
        <v>1527</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1444</v>
      </c>
      <c r="I73" s="245">
        <v>0</v>
      </c>
      <c r="J73" s="246">
        <v>36</v>
      </c>
      <c r="K73" s="247">
        <f t="shared" si="0"/>
        <v>0</v>
      </c>
      <c r="L73" s="251" t="s">
        <v>1485</v>
      </c>
      <c r="M73" s="245">
        <v>0</v>
      </c>
      <c r="N73" s="246">
        <v>12</v>
      </c>
      <c r="O73" s="247">
        <f t="shared" si="1"/>
        <v>0</v>
      </c>
      <c r="P73" s="251" t="s">
        <v>1528</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1445</v>
      </c>
      <c r="I74" s="245">
        <v>0</v>
      </c>
      <c r="J74" s="246">
        <v>36</v>
      </c>
      <c r="K74" s="247">
        <f t="shared" si="0"/>
        <v>0</v>
      </c>
      <c r="L74" s="251" t="s">
        <v>1486</v>
      </c>
      <c r="M74" s="245">
        <v>0</v>
      </c>
      <c r="N74" s="246">
        <v>12</v>
      </c>
      <c r="O74" s="247">
        <f t="shared" si="1"/>
        <v>0</v>
      </c>
      <c r="P74" s="251" t="s">
        <v>1529</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1446</v>
      </c>
      <c r="I75" s="245">
        <v>0</v>
      </c>
      <c r="J75" s="246">
        <v>36</v>
      </c>
      <c r="K75" s="247">
        <f t="shared" si="0"/>
        <v>0</v>
      </c>
      <c r="L75" s="251" t="s">
        <v>1487</v>
      </c>
      <c r="M75" s="245">
        <v>0</v>
      </c>
      <c r="N75" s="246">
        <v>12</v>
      </c>
      <c r="O75" s="247">
        <f t="shared" si="1"/>
        <v>0</v>
      </c>
      <c r="P75" s="251" t="s">
        <v>1530</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1447</v>
      </c>
      <c r="I76" s="245">
        <v>0</v>
      </c>
      <c r="J76" s="246">
        <v>36</v>
      </c>
      <c r="K76" s="247">
        <f t="shared" si="0"/>
        <v>0</v>
      </c>
      <c r="L76" s="251" t="s">
        <v>1488</v>
      </c>
      <c r="M76" s="245">
        <v>0</v>
      </c>
      <c r="N76" s="246">
        <v>12</v>
      </c>
      <c r="O76" s="247">
        <f t="shared" si="1"/>
        <v>0</v>
      </c>
      <c r="P76" s="251" t="s">
        <v>1531</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1448</v>
      </c>
      <c r="I77" s="245">
        <v>0</v>
      </c>
      <c r="J77" s="246">
        <v>36</v>
      </c>
      <c r="K77" s="247">
        <f t="shared" si="0"/>
        <v>0</v>
      </c>
      <c r="L77" s="251" t="s">
        <v>1489</v>
      </c>
      <c r="M77" s="245">
        <v>0</v>
      </c>
      <c r="N77" s="246">
        <v>12</v>
      </c>
      <c r="O77" s="247">
        <f t="shared" si="1"/>
        <v>0</v>
      </c>
      <c r="P77" s="251" t="s">
        <v>1532</v>
      </c>
      <c r="Q77" s="245">
        <v>0</v>
      </c>
      <c r="R77" s="246">
        <v>12</v>
      </c>
      <c r="S77" s="247">
        <f t="shared" si="2"/>
        <v>0</v>
      </c>
      <c r="T77" s="303"/>
      <c r="U77" s="248"/>
    </row>
    <row r="78" spans="1:21" ht="15.5" x14ac:dyDescent="0.35">
      <c r="A78" s="229" t="s">
        <v>41</v>
      </c>
      <c r="B78" s="230" t="s">
        <v>703</v>
      </c>
      <c r="C78" s="231"/>
      <c r="D78" s="232"/>
      <c r="E78" s="233"/>
      <c r="F78" s="234"/>
      <c r="G78" s="235"/>
      <c r="H78" s="229" t="s">
        <v>1449</v>
      </c>
      <c r="I78" s="236">
        <f>SUBTOTAL(9,I79:I96)</f>
        <v>0</v>
      </c>
      <c r="J78" s="254"/>
      <c r="K78" s="226">
        <f>SUBTOTAL(9,K79:K96)</f>
        <v>0</v>
      </c>
      <c r="L78" s="229" t="s">
        <v>1490</v>
      </c>
      <c r="M78" s="236">
        <f>SUBTOTAL(9,M79:M96)</f>
        <v>0</v>
      </c>
      <c r="N78" s="254"/>
      <c r="O78" s="226">
        <f>SUBTOTAL(9,O79:O96)</f>
        <v>0</v>
      </c>
      <c r="P78" s="229" t="s">
        <v>1533</v>
      </c>
      <c r="Q78" s="236">
        <f>SUBTOTAL(9,Q79:Q96)</f>
        <v>0</v>
      </c>
      <c r="R78" s="254"/>
      <c r="S78" s="226">
        <f>SUBTOTAL(9,S79:S96)</f>
        <v>0</v>
      </c>
      <c r="T78" s="303"/>
      <c r="U78" s="227"/>
    </row>
    <row r="79" spans="1:21" ht="15.5" x14ac:dyDescent="0.35">
      <c r="A79" s="238" t="s">
        <v>550</v>
      </c>
      <c r="B79" s="239"/>
      <c r="C79" s="240"/>
      <c r="D79" s="241"/>
      <c r="E79" s="242"/>
      <c r="F79" s="243"/>
      <c r="G79" s="244"/>
      <c r="H79" s="238" t="s">
        <v>1450</v>
      </c>
      <c r="I79" s="245">
        <f>SUBTOTAL(9,I80:I82)</f>
        <v>0</v>
      </c>
      <c r="J79" s="246"/>
      <c r="K79" s="247">
        <f>SUBTOTAL(9,K80:K82)</f>
        <v>0</v>
      </c>
      <c r="L79" s="238" t="s">
        <v>1491</v>
      </c>
      <c r="M79" s="245">
        <f>SUBTOTAL(9,M80:M82)</f>
        <v>0</v>
      </c>
      <c r="N79" s="246"/>
      <c r="O79" s="247">
        <f>SUBTOTAL(9,O80:O82)</f>
        <v>0</v>
      </c>
      <c r="P79" s="238" t="s">
        <v>1534</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1451</v>
      </c>
      <c r="I80" s="245">
        <v>0</v>
      </c>
      <c r="J80" s="246">
        <v>36</v>
      </c>
      <c r="K80" s="247">
        <f>I80*J80</f>
        <v>0</v>
      </c>
      <c r="L80" s="251" t="s">
        <v>1492</v>
      </c>
      <c r="M80" s="245">
        <v>0</v>
      </c>
      <c r="N80" s="246">
        <v>12</v>
      </c>
      <c r="O80" s="247">
        <f>M80*N80</f>
        <v>0</v>
      </c>
      <c r="P80" s="251" t="s">
        <v>1535</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1452</v>
      </c>
      <c r="I81" s="245">
        <v>0</v>
      </c>
      <c r="J81" s="246">
        <v>36</v>
      </c>
      <c r="K81" s="247">
        <f>I81*J81</f>
        <v>0</v>
      </c>
      <c r="L81" s="251" t="s">
        <v>1493</v>
      </c>
      <c r="M81" s="245">
        <v>0</v>
      </c>
      <c r="N81" s="246">
        <v>12</v>
      </c>
      <c r="O81" s="247">
        <f>M81*N81</f>
        <v>0</v>
      </c>
      <c r="P81" s="251" t="s">
        <v>1536</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1453</v>
      </c>
      <c r="I82" s="245">
        <v>0</v>
      </c>
      <c r="J82" s="246">
        <v>36</v>
      </c>
      <c r="K82" s="247">
        <f>I82*J82</f>
        <v>0</v>
      </c>
      <c r="L82" s="251" t="s">
        <v>1494</v>
      </c>
      <c r="M82" s="245">
        <v>0</v>
      </c>
      <c r="N82" s="246">
        <v>12</v>
      </c>
      <c r="O82" s="247">
        <f>M82*N82</f>
        <v>0</v>
      </c>
      <c r="P82" s="251" t="s">
        <v>1537</v>
      </c>
      <c r="Q82" s="245">
        <v>0</v>
      </c>
      <c r="R82" s="246">
        <v>12</v>
      </c>
      <c r="S82" s="247">
        <f>Q82*R82</f>
        <v>0</v>
      </c>
      <c r="T82" s="303"/>
      <c r="U82" s="248"/>
    </row>
    <row r="83" spans="1:21" ht="15.5" x14ac:dyDescent="0.35">
      <c r="A83" s="238" t="s">
        <v>160</v>
      </c>
      <c r="B83" s="239"/>
      <c r="C83" s="240"/>
      <c r="D83" s="241"/>
      <c r="E83" s="242"/>
      <c r="F83" s="243"/>
      <c r="G83" s="244"/>
      <c r="H83" s="238" t="s">
        <v>1454</v>
      </c>
      <c r="I83" s="245">
        <f>SUBTOTAL(9,I84:I89)</f>
        <v>0</v>
      </c>
      <c r="J83" s="246"/>
      <c r="K83" s="247">
        <f>SUBTOTAL(9,K84:K89)</f>
        <v>0</v>
      </c>
      <c r="L83" s="238" t="s">
        <v>1495</v>
      </c>
      <c r="M83" s="245">
        <f>SUBTOTAL(9,M84:M89)</f>
        <v>0</v>
      </c>
      <c r="N83" s="246"/>
      <c r="O83" s="247">
        <f>SUBTOTAL(9,O84:O89)</f>
        <v>0</v>
      </c>
      <c r="P83" s="238" t="s">
        <v>1538</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1455</v>
      </c>
      <c r="I84" s="245">
        <v>0</v>
      </c>
      <c r="J84" s="246">
        <v>36</v>
      </c>
      <c r="K84" s="247">
        <f t="shared" ref="K84:K89" si="3">I84*J84</f>
        <v>0</v>
      </c>
      <c r="L84" s="251" t="s">
        <v>1496</v>
      </c>
      <c r="M84" s="245">
        <v>0</v>
      </c>
      <c r="N84" s="246">
        <v>12</v>
      </c>
      <c r="O84" s="247">
        <f t="shared" ref="O84:O89" si="4">M84*N84</f>
        <v>0</v>
      </c>
      <c r="P84" s="251" t="s">
        <v>1539</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1456</v>
      </c>
      <c r="I85" s="245">
        <v>0</v>
      </c>
      <c r="J85" s="246">
        <v>36</v>
      </c>
      <c r="K85" s="247">
        <f t="shared" si="3"/>
        <v>0</v>
      </c>
      <c r="L85" s="251" t="s">
        <v>1497</v>
      </c>
      <c r="M85" s="245">
        <v>0</v>
      </c>
      <c r="N85" s="246">
        <v>12</v>
      </c>
      <c r="O85" s="247">
        <f t="shared" si="4"/>
        <v>0</v>
      </c>
      <c r="P85" s="251" t="s">
        <v>1540</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1457</v>
      </c>
      <c r="I86" s="245">
        <v>0</v>
      </c>
      <c r="J86" s="246">
        <v>36</v>
      </c>
      <c r="K86" s="247">
        <f t="shared" si="3"/>
        <v>0</v>
      </c>
      <c r="L86" s="251" t="s">
        <v>1498</v>
      </c>
      <c r="M86" s="245">
        <v>0</v>
      </c>
      <c r="N86" s="246">
        <v>12</v>
      </c>
      <c r="O86" s="247">
        <f t="shared" si="4"/>
        <v>0</v>
      </c>
      <c r="P86" s="251" t="s">
        <v>1541</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1458</v>
      </c>
      <c r="I87" s="245">
        <v>0</v>
      </c>
      <c r="J87" s="246">
        <v>36</v>
      </c>
      <c r="K87" s="247">
        <f t="shared" si="3"/>
        <v>0</v>
      </c>
      <c r="L87" s="251" t="s">
        <v>1499</v>
      </c>
      <c r="M87" s="245">
        <v>0</v>
      </c>
      <c r="N87" s="246">
        <v>12</v>
      </c>
      <c r="O87" s="247">
        <f t="shared" si="4"/>
        <v>0</v>
      </c>
      <c r="P87" s="251" t="s">
        <v>1542</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1459</v>
      </c>
      <c r="I88" s="245">
        <v>0</v>
      </c>
      <c r="J88" s="246">
        <v>36</v>
      </c>
      <c r="K88" s="247">
        <f t="shared" si="3"/>
        <v>0</v>
      </c>
      <c r="L88" s="251" t="s">
        <v>1500</v>
      </c>
      <c r="M88" s="245">
        <v>0</v>
      </c>
      <c r="N88" s="246">
        <v>12</v>
      </c>
      <c r="O88" s="247">
        <f t="shared" si="4"/>
        <v>0</v>
      </c>
      <c r="P88" s="251" t="s">
        <v>1543</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1460</v>
      </c>
      <c r="I89" s="245">
        <v>0</v>
      </c>
      <c r="J89" s="246">
        <v>36</v>
      </c>
      <c r="K89" s="247">
        <f t="shared" si="3"/>
        <v>0</v>
      </c>
      <c r="L89" s="251" t="s">
        <v>1501</v>
      </c>
      <c r="M89" s="245">
        <v>0</v>
      </c>
      <c r="N89" s="246">
        <v>12</v>
      </c>
      <c r="O89" s="247">
        <f t="shared" si="4"/>
        <v>0</v>
      </c>
      <c r="P89" s="251" t="s">
        <v>1544</v>
      </c>
      <c r="Q89" s="245">
        <v>0</v>
      </c>
      <c r="R89" s="246">
        <v>12</v>
      </c>
      <c r="S89" s="247">
        <f t="shared" si="5"/>
        <v>0</v>
      </c>
      <c r="T89" s="303"/>
      <c r="U89" s="248"/>
    </row>
    <row r="90" spans="1:21" ht="15.5" x14ac:dyDescent="0.35">
      <c r="A90" s="249" t="s">
        <v>568</v>
      </c>
      <c r="B90" s="239"/>
      <c r="C90" s="240"/>
      <c r="D90" s="241"/>
      <c r="E90" s="242"/>
      <c r="F90" s="243"/>
      <c r="G90" s="244"/>
      <c r="H90" s="238" t="s">
        <v>1461</v>
      </c>
      <c r="I90" s="245">
        <f>SUBTOTAL(9,I91:I96)</f>
        <v>0</v>
      </c>
      <c r="J90" s="246"/>
      <c r="K90" s="247">
        <f>SUBTOTAL(9,K91:K96)</f>
        <v>0</v>
      </c>
      <c r="L90" s="238" t="s">
        <v>1502</v>
      </c>
      <c r="M90" s="245">
        <f>SUBTOTAL(9,M91:M96)</f>
        <v>0</v>
      </c>
      <c r="N90" s="246"/>
      <c r="O90" s="247">
        <f>SUBTOTAL(9,O91:O96)</f>
        <v>0</v>
      </c>
      <c r="P90" s="238" t="s">
        <v>1545</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1462</v>
      </c>
      <c r="I91" s="245">
        <v>0</v>
      </c>
      <c r="J91" s="246">
        <v>36</v>
      </c>
      <c r="K91" s="247">
        <f t="shared" ref="K91:K96" si="6">I91*J91</f>
        <v>0</v>
      </c>
      <c r="L91" s="251" t="s">
        <v>1503</v>
      </c>
      <c r="M91" s="245">
        <v>0</v>
      </c>
      <c r="N91" s="246">
        <v>12</v>
      </c>
      <c r="O91" s="247">
        <f t="shared" ref="O91:O96" si="7">M91*N91</f>
        <v>0</v>
      </c>
      <c r="P91" s="251" t="s">
        <v>1546</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1463</v>
      </c>
      <c r="I92" s="245">
        <v>0</v>
      </c>
      <c r="J92" s="246">
        <v>36</v>
      </c>
      <c r="K92" s="247">
        <f t="shared" si="6"/>
        <v>0</v>
      </c>
      <c r="L92" s="251" t="s">
        <v>1504</v>
      </c>
      <c r="M92" s="245">
        <v>0</v>
      </c>
      <c r="N92" s="246">
        <v>12</v>
      </c>
      <c r="O92" s="247">
        <f t="shared" si="7"/>
        <v>0</v>
      </c>
      <c r="P92" s="251" t="s">
        <v>1547</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1464</v>
      </c>
      <c r="I93" s="245">
        <v>0</v>
      </c>
      <c r="J93" s="246">
        <v>36</v>
      </c>
      <c r="K93" s="247">
        <f t="shared" si="6"/>
        <v>0</v>
      </c>
      <c r="L93" s="251" t="s">
        <v>1505</v>
      </c>
      <c r="M93" s="245">
        <v>0</v>
      </c>
      <c r="N93" s="246">
        <v>12</v>
      </c>
      <c r="O93" s="247">
        <f t="shared" si="7"/>
        <v>0</v>
      </c>
      <c r="P93" s="251" t="s">
        <v>1548</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1465</v>
      </c>
      <c r="I94" s="245">
        <v>0</v>
      </c>
      <c r="J94" s="246">
        <v>36</v>
      </c>
      <c r="K94" s="247">
        <f t="shared" si="6"/>
        <v>0</v>
      </c>
      <c r="L94" s="251" t="s">
        <v>1506</v>
      </c>
      <c r="M94" s="245">
        <v>0</v>
      </c>
      <c r="N94" s="246">
        <v>12</v>
      </c>
      <c r="O94" s="247">
        <f t="shared" si="7"/>
        <v>0</v>
      </c>
      <c r="P94" s="251" t="s">
        <v>1549</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1466</v>
      </c>
      <c r="I95" s="245">
        <v>0</v>
      </c>
      <c r="J95" s="246">
        <v>36</v>
      </c>
      <c r="K95" s="247">
        <f t="shared" si="6"/>
        <v>0</v>
      </c>
      <c r="L95" s="251" t="s">
        <v>1507</v>
      </c>
      <c r="M95" s="245">
        <v>0</v>
      </c>
      <c r="N95" s="246">
        <v>12</v>
      </c>
      <c r="O95" s="247">
        <f t="shared" si="7"/>
        <v>0</v>
      </c>
      <c r="P95" s="251" t="s">
        <v>1550</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1467</v>
      </c>
      <c r="I96" s="245">
        <v>0</v>
      </c>
      <c r="J96" s="246">
        <v>36</v>
      </c>
      <c r="K96" s="247">
        <f t="shared" si="6"/>
        <v>0</v>
      </c>
      <c r="L96" s="251" t="s">
        <v>1508</v>
      </c>
      <c r="M96" s="245">
        <v>0</v>
      </c>
      <c r="N96" s="246">
        <v>12</v>
      </c>
      <c r="O96" s="247">
        <f t="shared" si="7"/>
        <v>0</v>
      </c>
      <c r="P96" s="251" t="s">
        <v>1551</v>
      </c>
      <c r="Q96" s="245">
        <v>0</v>
      </c>
      <c r="R96" s="246">
        <v>12</v>
      </c>
      <c r="S96" s="247">
        <f t="shared" si="8"/>
        <v>0</v>
      </c>
      <c r="T96" s="303"/>
      <c r="U96" s="248"/>
    </row>
    <row r="97" spans="1:21" ht="15.5" x14ac:dyDescent="0.35">
      <c r="A97" s="229" t="s">
        <v>42</v>
      </c>
      <c r="B97" s="230" t="s">
        <v>704</v>
      </c>
      <c r="C97" s="231"/>
      <c r="D97" s="232"/>
      <c r="E97" s="233"/>
      <c r="F97" s="234"/>
      <c r="G97" s="235"/>
      <c r="H97" s="229" t="s">
        <v>2322</v>
      </c>
      <c r="I97" s="236">
        <f>SUBTOTAL(9,I98)</f>
        <v>0</v>
      </c>
      <c r="J97" s="254"/>
      <c r="K97" s="226">
        <f>SUBTOTAL(9,K98)</f>
        <v>0</v>
      </c>
      <c r="L97" s="229" t="s">
        <v>1509</v>
      </c>
      <c r="M97" s="236">
        <f>SUBTOTAL(9,M98)</f>
        <v>0</v>
      </c>
      <c r="N97" s="254"/>
      <c r="O97" s="226">
        <f>SUBTOTAL(9,O98)</f>
        <v>0</v>
      </c>
      <c r="P97" s="229" t="s">
        <v>1552</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2323</v>
      </c>
      <c r="I98" s="269">
        <v>0</v>
      </c>
      <c r="J98" s="273">
        <v>36</v>
      </c>
      <c r="K98" s="270">
        <f>I98*J98</f>
        <v>0</v>
      </c>
      <c r="L98" s="268" t="s">
        <v>1510</v>
      </c>
      <c r="M98" s="269">
        <v>0</v>
      </c>
      <c r="N98" s="273">
        <v>12</v>
      </c>
      <c r="O98" s="270">
        <f>M98*N98</f>
        <v>0</v>
      </c>
      <c r="P98" s="268" t="s">
        <v>1553</v>
      </c>
      <c r="Q98" s="269">
        <v>0</v>
      </c>
      <c r="R98" s="273">
        <v>12</v>
      </c>
      <c r="S98" s="270">
        <f>Q98*R98</f>
        <v>0</v>
      </c>
      <c r="T98" s="304"/>
      <c r="U98" s="271"/>
    </row>
    <row r="1048491" spans="3:3" x14ac:dyDescent="0.35">
      <c r="C1048491" s="274" t="s">
        <v>15</v>
      </c>
    </row>
  </sheetData>
  <mergeCells count="26">
    <mergeCell ref="P53:S53"/>
    <mergeCell ref="T53:T54"/>
    <mergeCell ref="U53:U54"/>
    <mergeCell ref="T55:T98"/>
    <mergeCell ref="T3:T51"/>
    <mergeCell ref="A53:A54"/>
    <mergeCell ref="B53:B54"/>
    <mergeCell ref="C53:C54"/>
    <mergeCell ref="D53:D54"/>
    <mergeCell ref="E53:E54"/>
    <mergeCell ref="F53:F54"/>
    <mergeCell ref="G53:G54"/>
    <mergeCell ref="H53:K53"/>
    <mergeCell ref="L53:O53"/>
    <mergeCell ref="G1:G2"/>
    <mergeCell ref="H1:K1"/>
    <mergeCell ref="L1:O1"/>
    <mergeCell ref="P1:S1"/>
    <mergeCell ref="T1:T2"/>
    <mergeCell ref="U1:U2"/>
    <mergeCell ref="A1:A2"/>
    <mergeCell ref="B1:B2"/>
    <mergeCell ref="C1:C2"/>
    <mergeCell ref="D1:D2"/>
    <mergeCell ref="E1:E2"/>
    <mergeCell ref="F1:F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60" zoomScaleNormal="6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1.0898437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557</v>
      </c>
      <c r="B3" s="222"/>
      <c r="C3" s="222"/>
      <c r="D3" s="222"/>
      <c r="E3" s="222"/>
      <c r="F3" s="222"/>
      <c r="G3" s="223">
        <v>111</v>
      </c>
      <c r="H3" s="224" t="s">
        <v>32</v>
      </c>
      <c r="I3" s="222"/>
      <c r="J3" s="225"/>
      <c r="K3" s="226">
        <f>SUBTOTAL(9,K4:K51)</f>
        <v>0</v>
      </c>
      <c r="L3" s="224" t="s">
        <v>57</v>
      </c>
      <c r="M3" s="222"/>
      <c r="N3" s="225"/>
      <c r="O3" s="226">
        <f>SUBTOTAL(9,O4:O51)</f>
        <v>0</v>
      </c>
      <c r="P3" s="224" t="s">
        <v>76</v>
      </c>
      <c r="Q3" s="222"/>
      <c r="R3" s="225"/>
      <c r="S3" s="226">
        <f>SUBTOTAL(9,S4:S51)</f>
        <v>0</v>
      </c>
      <c r="T3" s="302"/>
      <c r="U3" s="227"/>
    </row>
    <row r="4" spans="1:21" s="228" customFormat="1" ht="15.65" customHeight="1" x14ac:dyDescent="0.35">
      <c r="A4" s="229" t="s">
        <v>39</v>
      </c>
      <c r="B4" s="230" t="s">
        <v>701</v>
      </c>
      <c r="C4" s="231"/>
      <c r="D4" s="232"/>
      <c r="E4" s="233"/>
      <c r="F4" s="234"/>
      <c r="G4" s="235"/>
      <c r="H4" s="229" t="s">
        <v>1554</v>
      </c>
      <c r="I4" s="236">
        <f>SUBTOTAL(9,I5:I6)</f>
        <v>0</v>
      </c>
      <c r="J4" s="237"/>
      <c r="K4" s="226">
        <f>SUBTOTAL(9,K5:K6)</f>
        <v>0</v>
      </c>
      <c r="L4" s="229" t="s">
        <v>1582</v>
      </c>
      <c r="M4" s="236">
        <f>SUBTOTAL(9,M5:M6)</f>
        <v>0</v>
      </c>
      <c r="N4" s="237"/>
      <c r="O4" s="226">
        <f>SUBTOTAL(9,O5:O6)</f>
        <v>0</v>
      </c>
      <c r="P4" s="229" t="s">
        <v>1610</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17</v>
      </c>
      <c r="H5" s="238" t="s">
        <v>1555</v>
      </c>
      <c r="I5" s="245">
        <v>0</v>
      </c>
      <c r="J5" s="246">
        <v>36</v>
      </c>
      <c r="K5" s="247">
        <f>I5*J5</f>
        <v>0</v>
      </c>
      <c r="L5" s="238" t="s">
        <v>1583</v>
      </c>
      <c r="M5" s="245">
        <v>0</v>
      </c>
      <c r="N5" s="246">
        <v>12</v>
      </c>
      <c r="O5" s="247">
        <f>M5*N5</f>
        <v>0</v>
      </c>
      <c r="P5" s="238" t="s">
        <v>1611</v>
      </c>
      <c r="Q5" s="245">
        <v>0</v>
      </c>
      <c r="R5" s="246">
        <v>12</v>
      </c>
      <c r="S5" s="247">
        <f>Q5*R5</f>
        <v>0</v>
      </c>
      <c r="T5" s="303"/>
      <c r="U5" s="248"/>
    </row>
    <row r="6" spans="1:21" ht="15.65" customHeight="1" x14ac:dyDescent="0.35">
      <c r="A6" s="238" t="s">
        <v>160</v>
      </c>
      <c r="B6" s="239"/>
      <c r="C6" s="240" t="s">
        <v>114</v>
      </c>
      <c r="D6" s="241" t="s">
        <v>115</v>
      </c>
      <c r="E6" s="242" t="s">
        <v>43</v>
      </c>
      <c r="F6" s="243" t="s">
        <v>920</v>
      </c>
      <c r="G6" s="244">
        <v>17</v>
      </c>
      <c r="H6" s="238" t="s">
        <v>1556</v>
      </c>
      <c r="I6" s="245">
        <v>0</v>
      </c>
      <c r="J6" s="246">
        <v>36</v>
      </c>
      <c r="K6" s="247">
        <f>I6*J6</f>
        <v>0</v>
      </c>
      <c r="L6" s="238" t="s">
        <v>1584</v>
      </c>
      <c r="M6" s="245">
        <v>0</v>
      </c>
      <c r="N6" s="246">
        <v>12</v>
      </c>
      <c r="O6" s="247">
        <f>M6*N6</f>
        <v>0</v>
      </c>
      <c r="P6" s="238" t="s">
        <v>1612</v>
      </c>
      <c r="Q6" s="245">
        <v>0</v>
      </c>
      <c r="R6" s="246">
        <v>12</v>
      </c>
      <c r="S6" s="247">
        <f>Q6*R6</f>
        <v>0</v>
      </c>
      <c r="T6" s="303"/>
      <c r="U6" s="248"/>
    </row>
    <row r="7" spans="1:21" s="228" customFormat="1" ht="15.65" customHeight="1" x14ac:dyDescent="0.35">
      <c r="A7" s="229" t="s">
        <v>40</v>
      </c>
      <c r="B7" s="230" t="s">
        <v>702</v>
      </c>
      <c r="C7" s="231"/>
      <c r="D7" s="232"/>
      <c r="E7" s="233"/>
      <c r="F7" s="234"/>
      <c r="G7" s="235"/>
      <c r="H7" s="229" t="s">
        <v>1557</v>
      </c>
      <c r="I7" s="236">
        <f>SUBTOTAL(9,I8:I28)</f>
        <v>0</v>
      </c>
      <c r="J7" s="237"/>
      <c r="K7" s="226">
        <f>SUBTOTAL(9,K8:K28)</f>
        <v>0</v>
      </c>
      <c r="L7" s="229" t="s">
        <v>1585</v>
      </c>
      <c r="M7" s="236">
        <f>SUBTOTAL(9,M8:M28)</f>
        <v>0</v>
      </c>
      <c r="N7" s="237"/>
      <c r="O7" s="226">
        <f>SUBTOTAL(9,O8:O28)</f>
        <v>0</v>
      </c>
      <c r="P7" s="229" t="s">
        <v>1613</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67</v>
      </c>
      <c r="H8" s="238" t="s">
        <v>1558</v>
      </c>
      <c r="I8" s="245">
        <v>0</v>
      </c>
      <c r="J8" s="246">
        <v>36</v>
      </c>
      <c r="K8" s="247">
        <f>I8*J8</f>
        <v>0</v>
      </c>
      <c r="L8" s="238" t="s">
        <v>1586</v>
      </c>
      <c r="M8" s="245">
        <v>0</v>
      </c>
      <c r="N8" s="246">
        <v>12</v>
      </c>
      <c r="O8" s="247">
        <f>M8*N8</f>
        <v>0</v>
      </c>
      <c r="P8" s="238" t="s">
        <v>1614</v>
      </c>
      <c r="Q8" s="245">
        <v>0</v>
      </c>
      <c r="R8" s="246">
        <v>12</v>
      </c>
      <c r="S8" s="247">
        <f>Q8*R8</f>
        <v>0</v>
      </c>
      <c r="T8" s="303"/>
      <c r="U8" s="248"/>
    </row>
    <row r="9" spans="1:21" ht="15.65" customHeight="1" x14ac:dyDescent="0.35">
      <c r="A9" s="238" t="s">
        <v>160</v>
      </c>
      <c r="B9" s="239"/>
      <c r="C9" s="240" t="s">
        <v>114</v>
      </c>
      <c r="D9" s="241" t="s">
        <v>115</v>
      </c>
      <c r="E9" s="242" t="s">
        <v>43</v>
      </c>
      <c r="F9" s="243" t="s">
        <v>920</v>
      </c>
      <c r="G9" s="244">
        <v>67</v>
      </c>
      <c r="H9" s="238" t="s">
        <v>1559</v>
      </c>
      <c r="I9" s="245">
        <v>0</v>
      </c>
      <c r="J9" s="246">
        <v>36</v>
      </c>
      <c r="K9" s="247">
        <f>I9*J9</f>
        <v>0</v>
      </c>
      <c r="L9" s="238" t="s">
        <v>1587</v>
      </c>
      <c r="M9" s="245">
        <v>0</v>
      </c>
      <c r="N9" s="246">
        <v>12</v>
      </c>
      <c r="O9" s="247">
        <f>M9*N9</f>
        <v>0</v>
      </c>
      <c r="P9" s="238" t="s">
        <v>1615</v>
      </c>
      <c r="Q9" s="245">
        <v>0</v>
      </c>
      <c r="R9" s="246">
        <v>12</v>
      </c>
      <c r="S9" s="247">
        <f>Q9*R9</f>
        <v>0</v>
      </c>
      <c r="T9" s="303"/>
      <c r="U9" s="248"/>
    </row>
    <row r="10" spans="1:21" ht="15.65" customHeight="1" x14ac:dyDescent="0.35">
      <c r="A10" s="249" t="s">
        <v>568</v>
      </c>
      <c r="B10" s="239"/>
      <c r="C10" s="240"/>
      <c r="D10" s="241"/>
      <c r="E10" s="242"/>
      <c r="F10" s="243"/>
      <c r="G10" s="244"/>
      <c r="H10" s="238" t="s">
        <v>1560</v>
      </c>
      <c r="I10" s="245">
        <f>SUBTOTAL(9,I11:I15)</f>
        <v>0</v>
      </c>
      <c r="J10" s="246"/>
      <c r="K10" s="247">
        <f>SUBTOTAL(9,K11:K15)</f>
        <v>0</v>
      </c>
      <c r="L10" s="238" t="s">
        <v>1588</v>
      </c>
      <c r="M10" s="245">
        <f>SUBTOTAL(9,M11:M15)</f>
        <v>0</v>
      </c>
      <c r="N10" s="246"/>
      <c r="O10" s="247">
        <f>SUBTOTAL(9,O11:O15)</f>
        <v>0</v>
      </c>
      <c r="P10" s="238" t="s">
        <v>1616</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67</v>
      </c>
      <c r="H11" s="251" t="s">
        <v>1561</v>
      </c>
      <c r="I11" s="245">
        <v>0</v>
      </c>
      <c r="J11" s="246">
        <v>36</v>
      </c>
      <c r="K11" s="247">
        <f>I11*J11</f>
        <v>0</v>
      </c>
      <c r="L11" s="251" t="s">
        <v>1589</v>
      </c>
      <c r="M11" s="245">
        <v>0</v>
      </c>
      <c r="N11" s="246">
        <v>12</v>
      </c>
      <c r="O11" s="247">
        <f>M11*N11</f>
        <v>0</v>
      </c>
      <c r="P11" s="251" t="s">
        <v>1617</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67</v>
      </c>
      <c r="H12" s="251" t="s">
        <v>1562</v>
      </c>
      <c r="I12" s="245">
        <v>0</v>
      </c>
      <c r="J12" s="246">
        <v>36</v>
      </c>
      <c r="K12" s="247">
        <f>I12*J12</f>
        <v>0</v>
      </c>
      <c r="L12" s="251" t="s">
        <v>1590</v>
      </c>
      <c r="M12" s="245">
        <v>0</v>
      </c>
      <c r="N12" s="246">
        <v>12</v>
      </c>
      <c r="O12" s="247">
        <f>M12*N12</f>
        <v>0</v>
      </c>
      <c r="P12" s="251" t="s">
        <v>1618</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67</v>
      </c>
      <c r="H13" s="251" t="s">
        <v>1563</v>
      </c>
      <c r="I13" s="245">
        <v>0</v>
      </c>
      <c r="J13" s="246">
        <v>36</v>
      </c>
      <c r="K13" s="247">
        <f>I13*J13</f>
        <v>0</v>
      </c>
      <c r="L13" s="251" t="s">
        <v>1591</v>
      </c>
      <c r="M13" s="245">
        <v>0</v>
      </c>
      <c r="N13" s="246">
        <v>12</v>
      </c>
      <c r="O13" s="247">
        <f>M13*N13</f>
        <v>0</v>
      </c>
      <c r="P13" s="251" t="s">
        <v>1619</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67</v>
      </c>
      <c r="H14" s="251" t="s">
        <v>1564</v>
      </c>
      <c r="I14" s="245">
        <v>0</v>
      </c>
      <c r="J14" s="246">
        <v>36</v>
      </c>
      <c r="K14" s="247">
        <f>I14*J14</f>
        <v>0</v>
      </c>
      <c r="L14" s="251" t="s">
        <v>1592</v>
      </c>
      <c r="M14" s="245">
        <v>0</v>
      </c>
      <c r="N14" s="246">
        <v>12</v>
      </c>
      <c r="O14" s="247">
        <f>M14*N14</f>
        <v>0</v>
      </c>
      <c r="P14" s="251" t="s">
        <v>1620</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67</v>
      </c>
      <c r="H15" s="251" t="s">
        <v>1565</v>
      </c>
      <c r="I15" s="245">
        <v>0</v>
      </c>
      <c r="J15" s="246">
        <v>36</v>
      </c>
      <c r="K15" s="247">
        <f>I15*J15</f>
        <v>0</v>
      </c>
      <c r="L15" s="251" t="s">
        <v>1593</v>
      </c>
      <c r="M15" s="245">
        <v>0</v>
      </c>
      <c r="N15" s="246">
        <v>12</v>
      </c>
      <c r="O15" s="247">
        <f>M15*N15</f>
        <v>0</v>
      </c>
      <c r="P15" s="251" t="s">
        <v>1621</v>
      </c>
      <c r="Q15" s="245">
        <v>0</v>
      </c>
      <c r="R15" s="246">
        <v>12</v>
      </c>
      <c r="S15" s="247">
        <f>Q15*R15</f>
        <v>0</v>
      </c>
      <c r="T15" s="303"/>
      <c r="U15" s="248"/>
    </row>
    <row r="16" spans="1:21" ht="15.65" customHeight="1" x14ac:dyDescent="0.35">
      <c r="A16" s="249" t="s">
        <v>569</v>
      </c>
      <c r="B16" s="239"/>
      <c r="C16" s="240"/>
      <c r="D16" s="241"/>
      <c r="E16" s="242"/>
      <c r="F16" s="243"/>
      <c r="G16" s="244"/>
      <c r="H16" s="238" t="s">
        <v>1566</v>
      </c>
      <c r="I16" s="245">
        <f>SUBTOTAL(9,I17:I28)</f>
        <v>0</v>
      </c>
      <c r="J16" s="246"/>
      <c r="K16" s="247">
        <f>SUBTOTAL(9,K17:K28)</f>
        <v>0</v>
      </c>
      <c r="L16" s="238" t="s">
        <v>1594</v>
      </c>
      <c r="M16" s="245">
        <f>SUBTOTAL(9,M17:M28)</f>
        <v>0</v>
      </c>
      <c r="N16" s="246"/>
      <c r="O16" s="247">
        <f>SUBTOTAL(9,O17:O28)</f>
        <v>0</v>
      </c>
      <c r="P16" s="238" t="s">
        <v>1622</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1567</v>
      </c>
      <c r="I17" s="245">
        <f>SUBTOTAL(9,I18:I22)</f>
        <v>0</v>
      </c>
      <c r="J17" s="246"/>
      <c r="K17" s="247">
        <f>SUBTOTAL(9,K18:K22)</f>
        <v>0</v>
      </c>
      <c r="L17" s="251" t="s">
        <v>1595</v>
      </c>
      <c r="M17" s="245">
        <f>SUBTOTAL(9,M18:M22)</f>
        <v>0</v>
      </c>
      <c r="N17" s="246"/>
      <c r="O17" s="247">
        <f>SUBTOTAL(9,O18:O22)</f>
        <v>0</v>
      </c>
      <c r="P17" s="251" t="s">
        <v>1623</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67</v>
      </c>
      <c r="H18" s="253" t="s">
        <v>2947</v>
      </c>
      <c r="I18" s="245">
        <v>0</v>
      </c>
      <c r="J18" s="246">
        <v>36</v>
      </c>
      <c r="K18" s="247">
        <f>I18*J18</f>
        <v>0</v>
      </c>
      <c r="L18" s="253" t="s">
        <v>2967</v>
      </c>
      <c r="M18" s="245">
        <v>0</v>
      </c>
      <c r="N18" s="246">
        <v>12</v>
      </c>
      <c r="O18" s="247">
        <f>M18*N18</f>
        <v>0</v>
      </c>
      <c r="P18" s="253" t="s">
        <v>2987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67</v>
      </c>
      <c r="H19" s="253" t="s">
        <v>2948</v>
      </c>
      <c r="I19" s="245">
        <v>0</v>
      </c>
      <c r="J19" s="246">
        <v>36</v>
      </c>
      <c r="K19" s="247">
        <f>I19*J19</f>
        <v>0</v>
      </c>
      <c r="L19" s="253" t="s">
        <v>2968</v>
      </c>
      <c r="M19" s="245">
        <v>0</v>
      </c>
      <c r="N19" s="246">
        <v>12</v>
      </c>
      <c r="O19" s="247">
        <f>M19*N19</f>
        <v>0</v>
      </c>
      <c r="P19" s="253" t="s">
        <v>2988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67</v>
      </c>
      <c r="H20" s="253" t="s">
        <v>2949</v>
      </c>
      <c r="I20" s="245">
        <v>0</v>
      </c>
      <c r="J20" s="246">
        <v>36</v>
      </c>
      <c r="K20" s="247">
        <f>I20*J20</f>
        <v>0</v>
      </c>
      <c r="L20" s="253" t="s">
        <v>2969</v>
      </c>
      <c r="M20" s="245">
        <v>0</v>
      </c>
      <c r="N20" s="246">
        <v>12</v>
      </c>
      <c r="O20" s="247">
        <f>M20*N20</f>
        <v>0</v>
      </c>
      <c r="P20" s="253" t="s">
        <v>2989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67</v>
      </c>
      <c r="H21" s="253" t="s">
        <v>2950</v>
      </c>
      <c r="I21" s="245">
        <v>0</v>
      </c>
      <c r="J21" s="246">
        <v>36</v>
      </c>
      <c r="K21" s="247">
        <f>I21*J21</f>
        <v>0</v>
      </c>
      <c r="L21" s="253" t="s">
        <v>2970</v>
      </c>
      <c r="M21" s="245">
        <v>0</v>
      </c>
      <c r="N21" s="246">
        <v>12</v>
      </c>
      <c r="O21" s="247">
        <f>M21*N21</f>
        <v>0</v>
      </c>
      <c r="P21" s="253" t="s">
        <v>2990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67</v>
      </c>
      <c r="H22" s="253" t="s">
        <v>2951</v>
      </c>
      <c r="I22" s="245">
        <v>0</v>
      </c>
      <c r="J22" s="246">
        <v>36</v>
      </c>
      <c r="K22" s="247">
        <f>I22*J22</f>
        <v>0</v>
      </c>
      <c r="L22" s="253" t="s">
        <v>2971</v>
      </c>
      <c r="M22" s="245">
        <v>0</v>
      </c>
      <c r="N22" s="246">
        <v>12</v>
      </c>
      <c r="O22" s="247">
        <f>M22*N22</f>
        <v>0</v>
      </c>
      <c r="P22" s="253" t="s">
        <v>2991</v>
      </c>
      <c r="Q22" s="245">
        <v>0</v>
      </c>
      <c r="R22" s="246">
        <v>12</v>
      </c>
      <c r="S22" s="247">
        <f>Q22*R22</f>
        <v>0</v>
      </c>
      <c r="T22" s="303"/>
      <c r="U22" s="248"/>
    </row>
    <row r="23" spans="1:21" ht="15.65" customHeight="1" x14ac:dyDescent="0.35">
      <c r="A23" s="250" t="s">
        <v>2645</v>
      </c>
      <c r="B23" s="239"/>
      <c r="C23" s="240"/>
      <c r="D23" s="241"/>
      <c r="E23" s="242"/>
      <c r="F23" s="243"/>
      <c r="G23" s="244"/>
      <c r="H23" s="251" t="s">
        <v>1568</v>
      </c>
      <c r="I23" s="245">
        <f>SUBTOTAL(9,I24:I28)</f>
        <v>0</v>
      </c>
      <c r="J23" s="246"/>
      <c r="K23" s="247">
        <f>SUBTOTAL(9,K24:K28)</f>
        <v>0</v>
      </c>
      <c r="L23" s="251" t="s">
        <v>1596</v>
      </c>
      <c r="M23" s="245">
        <f>SUBTOTAL(9,M24:M28)</f>
        <v>0</v>
      </c>
      <c r="N23" s="246"/>
      <c r="O23" s="247">
        <f>SUBTOTAL(9,O24:O28)</f>
        <v>0</v>
      </c>
      <c r="P23" s="251" t="s">
        <v>1624</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67</v>
      </c>
      <c r="H24" s="253" t="s">
        <v>2952</v>
      </c>
      <c r="I24" s="245">
        <v>0</v>
      </c>
      <c r="J24" s="246">
        <v>36</v>
      </c>
      <c r="K24" s="247">
        <f>I24*J24</f>
        <v>0</v>
      </c>
      <c r="L24" s="253" t="s">
        <v>2972</v>
      </c>
      <c r="M24" s="245">
        <v>0</v>
      </c>
      <c r="N24" s="246">
        <v>12</v>
      </c>
      <c r="O24" s="247">
        <f>M24*N24</f>
        <v>0</v>
      </c>
      <c r="P24" s="253" t="s">
        <v>2992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67</v>
      </c>
      <c r="H25" s="253" t="s">
        <v>2953</v>
      </c>
      <c r="I25" s="245">
        <v>0</v>
      </c>
      <c r="J25" s="246">
        <v>36</v>
      </c>
      <c r="K25" s="247">
        <f>I25*J25</f>
        <v>0</v>
      </c>
      <c r="L25" s="253" t="s">
        <v>2973</v>
      </c>
      <c r="M25" s="245">
        <v>0</v>
      </c>
      <c r="N25" s="246">
        <v>12</v>
      </c>
      <c r="O25" s="247">
        <f>M25*N25</f>
        <v>0</v>
      </c>
      <c r="P25" s="253" t="s">
        <v>2993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67</v>
      </c>
      <c r="H26" s="253" t="s">
        <v>2954</v>
      </c>
      <c r="I26" s="245">
        <v>0</v>
      </c>
      <c r="J26" s="246">
        <v>36</v>
      </c>
      <c r="K26" s="247">
        <f>I26*J26</f>
        <v>0</v>
      </c>
      <c r="L26" s="253" t="s">
        <v>2974</v>
      </c>
      <c r="M26" s="245">
        <v>0</v>
      </c>
      <c r="N26" s="246">
        <v>12</v>
      </c>
      <c r="O26" s="247">
        <f>M26*N26</f>
        <v>0</v>
      </c>
      <c r="P26" s="253" t="s">
        <v>2994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67</v>
      </c>
      <c r="H27" s="253" t="s">
        <v>2955</v>
      </c>
      <c r="I27" s="245">
        <v>0</v>
      </c>
      <c r="J27" s="246">
        <v>36</v>
      </c>
      <c r="K27" s="247">
        <f>I27*J27</f>
        <v>0</v>
      </c>
      <c r="L27" s="253" t="s">
        <v>2975</v>
      </c>
      <c r="M27" s="245">
        <v>0</v>
      </c>
      <c r="N27" s="246">
        <v>12</v>
      </c>
      <c r="O27" s="247">
        <f>M27*N27</f>
        <v>0</v>
      </c>
      <c r="P27" s="253" t="s">
        <v>2995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67</v>
      </c>
      <c r="H28" s="253" t="s">
        <v>2956</v>
      </c>
      <c r="I28" s="245">
        <v>0</v>
      </c>
      <c r="J28" s="246">
        <v>36</v>
      </c>
      <c r="K28" s="247">
        <f>I28*J28</f>
        <v>0</v>
      </c>
      <c r="L28" s="253" t="s">
        <v>2976</v>
      </c>
      <c r="M28" s="245">
        <v>0</v>
      </c>
      <c r="N28" s="246">
        <v>12</v>
      </c>
      <c r="O28" s="247">
        <f>M28*N28</f>
        <v>0</v>
      </c>
      <c r="P28" s="253" t="s">
        <v>2996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1569</v>
      </c>
      <c r="I29" s="236">
        <f>SUBTOTAL(9,I30:I45)</f>
        <v>0</v>
      </c>
      <c r="J29" s="254"/>
      <c r="K29" s="226">
        <f>SUBTOTAL(9,K30:K45)</f>
        <v>0</v>
      </c>
      <c r="L29" s="229" t="s">
        <v>1597</v>
      </c>
      <c r="M29" s="236">
        <f>SUBTOTAL(9,M30:M45)</f>
        <v>0</v>
      </c>
      <c r="N29" s="254"/>
      <c r="O29" s="226">
        <f>SUBTOTAL(9,O30:O45)</f>
        <v>0</v>
      </c>
      <c r="P29" s="229" t="s">
        <v>1625</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22</v>
      </c>
      <c r="H30" s="238" t="s">
        <v>1570</v>
      </c>
      <c r="I30" s="245">
        <v>0</v>
      </c>
      <c r="J30" s="246">
        <v>36</v>
      </c>
      <c r="K30" s="247">
        <f>I30*J30</f>
        <v>0</v>
      </c>
      <c r="L30" s="238" t="s">
        <v>1598</v>
      </c>
      <c r="M30" s="245">
        <v>0</v>
      </c>
      <c r="N30" s="246">
        <v>12</v>
      </c>
      <c r="O30" s="247">
        <f>M30*N30</f>
        <v>0</v>
      </c>
      <c r="P30" s="238" t="s">
        <v>1626</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22</v>
      </c>
      <c r="H31" s="238" t="s">
        <v>1571</v>
      </c>
      <c r="I31" s="245">
        <v>0</v>
      </c>
      <c r="J31" s="246">
        <v>36</v>
      </c>
      <c r="K31" s="247">
        <f>I31*J31</f>
        <v>0</v>
      </c>
      <c r="L31" s="238" t="s">
        <v>1599</v>
      </c>
      <c r="M31" s="245">
        <v>0</v>
      </c>
      <c r="N31" s="246">
        <v>12</v>
      </c>
      <c r="O31" s="247">
        <f>M31*N31</f>
        <v>0</v>
      </c>
      <c r="P31" s="238" t="s">
        <v>1627</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22</v>
      </c>
      <c r="H32" s="238" t="s">
        <v>1572</v>
      </c>
      <c r="I32" s="245">
        <v>0</v>
      </c>
      <c r="J32" s="246">
        <v>36</v>
      </c>
      <c r="K32" s="247">
        <f>I32*J32</f>
        <v>0</v>
      </c>
      <c r="L32" s="238" t="s">
        <v>1600</v>
      </c>
      <c r="M32" s="245">
        <v>0</v>
      </c>
      <c r="N32" s="246">
        <v>12</v>
      </c>
      <c r="O32" s="247">
        <f>M32*N32</f>
        <v>0</v>
      </c>
      <c r="P32" s="238" t="s">
        <v>1628</v>
      </c>
      <c r="Q32" s="245">
        <v>0</v>
      </c>
      <c r="R32" s="246">
        <v>12</v>
      </c>
      <c r="S32" s="247">
        <f>Q32*R32</f>
        <v>0</v>
      </c>
      <c r="T32" s="303"/>
      <c r="U32" s="248"/>
    </row>
    <row r="33" spans="1:21" ht="15.65" customHeight="1" x14ac:dyDescent="0.35">
      <c r="A33" s="249" t="s">
        <v>569</v>
      </c>
      <c r="B33" s="239"/>
      <c r="C33" s="240"/>
      <c r="D33" s="241"/>
      <c r="E33" s="242"/>
      <c r="F33" s="243"/>
      <c r="G33" s="244"/>
      <c r="H33" s="238" t="s">
        <v>1573</v>
      </c>
      <c r="I33" s="245">
        <f>SUBTOTAL(9,I34:I45)</f>
        <v>0</v>
      </c>
      <c r="J33" s="246"/>
      <c r="K33" s="247">
        <f>SUBTOTAL(9,K34:K45)</f>
        <v>0</v>
      </c>
      <c r="L33" s="238" t="s">
        <v>1601</v>
      </c>
      <c r="M33" s="245">
        <f>SUBTOTAL(9,M34:M45)</f>
        <v>0</v>
      </c>
      <c r="N33" s="246"/>
      <c r="O33" s="247">
        <f>SUBTOTAL(9,O34:O45)</f>
        <v>0</v>
      </c>
      <c r="P33" s="238" t="s">
        <v>1629</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1574</v>
      </c>
      <c r="I34" s="245">
        <f>SUBTOTAL(9,I35:I39)</f>
        <v>0</v>
      </c>
      <c r="J34" s="246"/>
      <c r="K34" s="247">
        <f>SUBTOTAL(9,K35:K39)</f>
        <v>0</v>
      </c>
      <c r="L34" s="251" t="s">
        <v>1602</v>
      </c>
      <c r="M34" s="245">
        <f>SUBTOTAL(9,M35:M39)</f>
        <v>0</v>
      </c>
      <c r="N34" s="246"/>
      <c r="O34" s="247">
        <f>SUBTOTAL(9,O35:O39)</f>
        <v>0</v>
      </c>
      <c r="P34" s="251" t="s">
        <v>1630</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22</v>
      </c>
      <c r="H35" s="253" t="s">
        <v>2957</v>
      </c>
      <c r="I35" s="245">
        <v>0</v>
      </c>
      <c r="J35" s="246">
        <v>36</v>
      </c>
      <c r="K35" s="247">
        <f>I35*J35</f>
        <v>0</v>
      </c>
      <c r="L35" s="253" t="s">
        <v>2977</v>
      </c>
      <c r="M35" s="245">
        <v>0</v>
      </c>
      <c r="N35" s="246">
        <v>12</v>
      </c>
      <c r="O35" s="247">
        <f>M35*N35</f>
        <v>0</v>
      </c>
      <c r="P35" s="253" t="s">
        <v>2997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22</v>
      </c>
      <c r="H36" s="253" t="s">
        <v>2958</v>
      </c>
      <c r="I36" s="245">
        <v>0</v>
      </c>
      <c r="J36" s="246">
        <v>36</v>
      </c>
      <c r="K36" s="247">
        <f>I36*J36</f>
        <v>0</v>
      </c>
      <c r="L36" s="253" t="s">
        <v>2978</v>
      </c>
      <c r="M36" s="245">
        <v>0</v>
      </c>
      <c r="N36" s="246">
        <v>12</v>
      </c>
      <c r="O36" s="247">
        <f>M36*N36</f>
        <v>0</v>
      </c>
      <c r="P36" s="253" t="s">
        <v>2998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22</v>
      </c>
      <c r="H37" s="253" t="s">
        <v>2959</v>
      </c>
      <c r="I37" s="245">
        <v>0</v>
      </c>
      <c r="J37" s="246">
        <v>36</v>
      </c>
      <c r="K37" s="247">
        <f>I37*J37</f>
        <v>0</v>
      </c>
      <c r="L37" s="253" t="s">
        <v>2979</v>
      </c>
      <c r="M37" s="245">
        <v>0</v>
      </c>
      <c r="N37" s="246">
        <v>12</v>
      </c>
      <c r="O37" s="247">
        <f>M37*N37</f>
        <v>0</v>
      </c>
      <c r="P37" s="253" t="s">
        <v>2999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22</v>
      </c>
      <c r="H38" s="253" t="s">
        <v>2960</v>
      </c>
      <c r="I38" s="245">
        <v>0</v>
      </c>
      <c r="J38" s="246">
        <v>36</v>
      </c>
      <c r="K38" s="247">
        <f>I38*J38</f>
        <v>0</v>
      </c>
      <c r="L38" s="253" t="s">
        <v>2980</v>
      </c>
      <c r="M38" s="245">
        <v>0</v>
      </c>
      <c r="N38" s="246">
        <v>12</v>
      </c>
      <c r="O38" s="247">
        <f>M38*N38</f>
        <v>0</v>
      </c>
      <c r="P38" s="253" t="s">
        <v>3000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22</v>
      </c>
      <c r="H39" s="253" t="s">
        <v>2961</v>
      </c>
      <c r="I39" s="245">
        <v>0</v>
      </c>
      <c r="J39" s="246">
        <v>36</v>
      </c>
      <c r="K39" s="247">
        <f>I39*J39</f>
        <v>0</v>
      </c>
      <c r="L39" s="253" t="s">
        <v>2981</v>
      </c>
      <c r="M39" s="245">
        <v>0</v>
      </c>
      <c r="N39" s="246">
        <v>12</v>
      </c>
      <c r="O39" s="247">
        <f>M39*N39</f>
        <v>0</v>
      </c>
      <c r="P39" s="253" t="s">
        <v>3001</v>
      </c>
      <c r="Q39" s="245">
        <v>0</v>
      </c>
      <c r="R39" s="246">
        <v>12</v>
      </c>
      <c r="S39" s="247">
        <f>Q39*R39</f>
        <v>0</v>
      </c>
      <c r="T39" s="303"/>
      <c r="U39" s="248"/>
    </row>
    <row r="40" spans="1:21" ht="15.65" customHeight="1" x14ac:dyDescent="0.35">
      <c r="A40" s="250" t="s">
        <v>2645</v>
      </c>
      <c r="B40" s="239"/>
      <c r="C40" s="240"/>
      <c r="D40" s="241"/>
      <c r="E40" s="242"/>
      <c r="F40" s="243"/>
      <c r="G40" s="244"/>
      <c r="H40" s="251" t="s">
        <v>1575</v>
      </c>
      <c r="I40" s="245">
        <f>SUBTOTAL(9,I41:I45)</f>
        <v>0</v>
      </c>
      <c r="J40" s="246"/>
      <c r="K40" s="247">
        <f>SUBTOTAL(9,K41:K45)</f>
        <v>0</v>
      </c>
      <c r="L40" s="251" t="s">
        <v>1603</v>
      </c>
      <c r="M40" s="245">
        <f>SUBTOTAL(9,M41:M45)</f>
        <v>0</v>
      </c>
      <c r="N40" s="246"/>
      <c r="O40" s="247">
        <f>SUBTOTAL(9,O41:O45)</f>
        <v>0</v>
      </c>
      <c r="P40" s="251" t="s">
        <v>1631</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22</v>
      </c>
      <c r="H41" s="253" t="s">
        <v>2962</v>
      </c>
      <c r="I41" s="245">
        <v>0</v>
      </c>
      <c r="J41" s="246">
        <v>36</v>
      </c>
      <c r="K41" s="247">
        <v>0</v>
      </c>
      <c r="L41" s="253" t="s">
        <v>2982</v>
      </c>
      <c r="M41" s="245">
        <v>0</v>
      </c>
      <c r="N41" s="246">
        <v>12</v>
      </c>
      <c r="O41" s="247">
        <v>0</v>
      </c>
      <c r="P41" s="253" t="s">
        <v>3002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22</v>
      </c>
      <c r="H42" s="253" t="s">
        <v>2963</v>
      </c>
      <c r="I42" s="245">
        <v>0</v>
      </c>
      <c r="J42" s="246">
        <v>36</v>
      </c>
      <c r="K42" s="247">
        <v>0</v>
      </c>
      <c r="L42" s="253" t="s">
        <v>2983</v>
      </c>
      <c r="M42" s="245">
        <v>0</v>
      </c>
      <c r="N42" s="246">
        <v>12</v>
      </c>
      <c r="O42" s="247">
        <v>0</v>
      </c>
      <c r="P42" s="253" t="s">
        <v>3003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22</v>
      </c>
      <c r="H43" s="253" t="s">
        <v>2964</v>
      </c>
      <c r="I43" s="245">
        <v>0</v>
      </c>
      <c r="J43" s="246">
        <v>36</v>
      </c>
      <c r="K43" s="247">
        <v>0</v>
      </c>
      <c r="L43" s="253" t="s">
        <v>2984</v>
      </c>
      <c r="M43" s="245">
        <v>0</v>
      </c>
      <c r="N43" s="246">
        <v>12</v>
      </c>
      <c r="O43" s="247">
        <v>0</v>
      </c>
      <c r="P43" s="253" t="s">
        <v>3004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22</v>
      </c>
      <c r="H44" s="253" t="s">
        <v>2965</v>
      </c>
      <c r="I44" s="245">
        <v>0</v>
      </c>
      <c r="J44" s="246">
        <v>36</v>
      </c>
      <c r="K44" s="247">
        <v>0</v>
      </c>
      <c r="L44" s="253" t="s">
        <v>2985</v>
      </c>
      <c r="M44" s="245">
        <v>0</v>
      </c>
      <c r="N44" s="246">
        <v>12</v>
      </c>
      <c r="O44" s="247">
        <v>0</v>
      </c>
      <c r="P44" s="253" t="s">
        <v>3005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22</v>
      </c>
      <c r="H45" s="253" t="s">
        <v>2966</v>
      </c>
      <c r="I45" s="245">
        <v>0</v>
      </c>
      <c r="J45" s="246">
        <v>36</v>
      </c>
      <c r="K45" s="247">
        <v>0</v>
      </c>
      <c r="L45" s="253" t="s">
        <v>2986</v>
      </c>
      <c r="M45" s="245">
        <v>0</v>
      </c>
      <c r="N45" s="246">
        <v>12</v>
      </c>
      <c r="O45" s="247">
        <v>0</v>
      </c>
      <c r="P45" s="253" t="s">
        <v>3006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1576</v>
      </c>
      <c r="I46" s="236">
        <f>SUBTOTAL(9,I47)</f>
        <v>0</v>
      </c>
      <c r="J46" s="254"/>
      <c r="K46" s="226">
        <f>SUBTOTAL(9,K47)</f>
        <v>0</v>
      </c>
      <c r="L46" s="229" t="s">
        <v>1604</v>
      </c>
      <c r="M46" s="236">
        <f>SUBTOTAL(9,M47)</f>
        <v>0</v>
      </c>
      <c r="N46" s="254"/>
      <c r="O46" s="226">
        <f>SUBTOTAL(9,O47)</f>
        <v>0</v>
      </c>
      <c r="P46" s="229" t="s">
        <v>1632</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5</v>
      </c>
      <c r="H47" s="238" t="s">
        <v>1577</v>
      </c>
      <c r="I47" s="245">
        <v>0</v>
      </c>
      <c r="J47" s="246">
        <v>36</v>
      </c>
      <c r="K47" s="247">
        <f>I47*J47</f>
        <v>0</v>
      </c>
      <c r="L47" s="238" t="s">
        <v>1605</v>
      </c>
      <c r="M47" s="245">
        <v>0</v>
      </c>
      <c r="N47" s="246">
        <v>12</v>
      </c>
      <c r="O47" s="247">
        <f>M47*N47</f>
        <v>0</v>
      </c>
      <c r="P47" s="238" t="s">
        <v>1633</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1578</v>
      </c>
      <c r="I48" s="236">
        <f>SUBTOTAL(9,I49:I51)</f>
        <v>0</v>
      </c>
      <c r="J48" s="246"/>
      <c r="K48" s="226">
        <f>SUBTOTAL(9,K49:K51)</f>
        <v>0</v>
      </c>
      <c r="L48" s="258" t="s">
        <v>1606</v>
      </c>
      <c r="M48" s="236">
        <f>SUBTOTAL(9,M49:M51)</f>
        <v>0</v>
      </c>
      <c r="N48" s="246"/>
      <c r="O48" s="226">
        <f>SUBTOTAL(9,O49:O51)</f>
        <v>0</v>
      </c>
      <c r="P48" s="258" t="s">
        <v>1634</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1579</v>
      </c>
      <c r="I49" s="245">
        <v>0</v>
      </c>
      <c r="J49" s="246">
        <v>36</v>
      </c>
      <c r="K49" s="247">
        <f>$G49*I49*J49</f>
        <v>0</v>
      </c>
      <c r="L49" s="238" t="s">
        <v>1607</v>
      </c>
      <c r="M49" s="245">
        <v>0</v>
      </c>
      <c r="N49" s="246">
        <v>12</v>
      </c>
      <c r="O49" s="247">
        <f>$G49*M49*N49</f>
        <v>0</v>
      </c>
      <c r="P49" s="238" t="s">
        <v>1635</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1580</v>
      </c>
      <c r="I50" s="245">
        <v>0</v>
      </c>
      <c r="J50" s="246">
        <v>36</v>
      </c>
      <c r="K50" s="247">
        <f>$G50*I50*J50</f>
        <v>0</v>
      </c>
      <c r="L50" s="238" t="s">
        <v>1608</v>
      </c>
      <c r="M50" s="245">
        <v>0</v>
      </c>
      <c r="N50" s="246">
        <v>12</v>
      </c>
      <c r="O50" s="247">
        <f>$G50*M50*N50</f>
        <v>0</v>
      </c>
      <c r="P50" s="238" t="s">
        <v>1636</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1581</v>
      </c>
      <c r="I51" s="269">
        <v>0</v>
      </c>
      <c r="J51" s="263">
        <v>36</v>
      </c>
      <c r="K51" s="270">
        <f>$G51*I51*J51</f>
        <v>0</v>
      </c>
      <c r="L51" s="268" t="s">
        <v>1609</v>
      </c>
      <c r="M51" s="269">
        <v>0</v>
      </c>
      <c r="N51" s="263">
        <v>12</v>
      </c>
      <c r="O51" s="270">
        <f>$G51*M51*N51</f>
        <v>0</v>
      </c>
      <c r="P51" s="268" t="s">
        <v>1637</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557</v>
      </c>
      <c r="B55" s="222"/>
      <c r="C55" s="222"/>
      <c r="D55" s="222"/>
      <c r="E55" s="222"/>
      <c r="F55" s="222"/>
      <c r="G55" s="223"/>
      <c r="H55" s="224" t="s">
        <v>534</v>
      </c>
      <c r="I55" s="222"/>
      <c r="J55" s="225"/>
      <c r="K55" s="226">
        <f>SUBTOTAL(9,K56:K98)</f>
        <v>0</v>
      </c>
      <c r="L55" s="224" t="s">
        <v>719</v>
      </c>
      <c r="M55" s="222"/>
      <c r="N55" s="225"/>
      <c r="O55" s="226">
        <f>SUBTOTAL(9,O56:O98)</f>
        <v>0</v>
      </c>
      <c r="P55" s="224" t="s">
        <v>730</v>
      </c>
      <c r="Q55" s="222"/>
      <c r="R55" s="225"/>
      <c r="S55" s="226">
        <f>SUBTOTAL(9,S56:S98)</f>
        <v>0</v>
      </c>
      <c r="T55" s="302"/>
      <c r="U55" s="227"/>
    </row>
    <row r="56" spans="1:21" ht="15.5" x14ac:dyDescent="0.35">
      <c r="A56" s="229" t="s">
        <v>39</v>
      </c>
      <c r="B56" s="230" t="s">
        <v>701</v>
      </c>
      <c r="C56" s="231"/>
      <c r="D56" s="232"/>
      <c r="E56" s="233"/>
      <c r="F56" s="234"/>
      <c r="G56" s="235"/>
      <c r="H56" s="229" t="s">
        <v>1638</v>
      </c>
      <c r="I56" s="236">
        <f>SUBTOTAL(9,I57:I65)</f>
        <v>0</v>
      </c>
      <c r="J56" s="237"/>
      <c r="K56" s="226">
        <f>SUBTOTAL(9,K57:K65)</f>
        <v>0</v>
      </c>
      <c r="L56" s="229" t="s">
        <v>1679</v>
      </c>
      <c r="M56" s="236">
        <f>SUBTOTAL(9,M57:M65)</f>
        <v>0</v>
      </c>
      <c r="N56" s="237"/>
      <c r="O56" s="226">
        <f>SUBTOTAL(9,O57:O65)</f>
        <v>0</v>
      </c>
      <c r="P56" s="229" t="s">
        <v>1722</v>
      </c>
      <c r="Q56" s="236">
        <f>SUBTOTAL(9,Q57:Q65)</f>
        <v>0</v>
      </c>
      <c r="R56" s="237"/>
      <c r="S56" s="226">
        <f>SUBTOTAL(9,S57:S65)</f>
        <v>0</v>
      </c>
      <c r="T56" s="303"/>
      <c r="U56" s="227"/>
    </row>
    <row r="57" spans="1:21" ht="15.5" x14ac:dyDescent="0.35">
      <c r="A57" s="238" t="s">
        <v>550</v>
      </c>
      <c r="B57" s="239"/>
      <c r="C57" s="240"/>
      <c r="D57" s="241"/>
      <c r="E57" s="242"/>
      <c r="F57" s="243"/>
      <c r="G57" s="244"/>
      <c r="H57" s="238" t="s">
        <v>1639</v>
      </c>
      <c r="I57" s="245">
        <f>SUBTOTAL(9,I58:I59)</f>
        <v>0</v>
      </c>
      <c r="J57" s="246"/>
      <c r="K57" s="247">
        <f>SUBTOTAL(9,K58:K59)</f>
        <v>0</v>
      </c>
      <c r="L57" s="238" t="s">
        <v>1680</v>
      </c>
      <c r="M57" s="245">
        <f>SUBTOTAL(9,M58:M59)</f>
        <v>0</v>
      </c>
      <c r="N57" s="246"/>
      <c r="O57" s="247">
        <f>SUBTOTAL(9,O58:O59)</f>
        <v>0</v>
      </c>
      <c r="P57" s="238" t="s">
        <v>1723</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1640</v>
      </c>
      <c r="I58" s="245">
        <v>0</v>
      </c>
      <c r="J58" s="246">
        <v>36</v>
      </c>
      <c r="K58" s="247">
        <f>I58*J58</f>
        <v>0</v>
      </c>
      <c r="L58" s="251" t="s">
        <v>1681</v>
      </c>
      <c r="M58" s="245">
        <v>0</v>
      </c>
      <c r="N58" s="246">
        <v>12</v>
      </c>
      <c r="O58" s="247">
        <f>M58*N58</f>
        <v>0</v>
      </c>
      <c r="P58" s="251" t="s">
        <v>1724</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1641</v>
      </c>
      <c r="I59" s="245">
        <v>0</v>
      </c>
      <c r="J59" s="246">
        <v>36</v>
      </c>
      <c r="K59" s="247">
        <f>I59*J59</f>
        <v>0</v>
      </c>
      <c r="L59" s="251" t="s">
        <v>1682</v>
      </c>
      <c r="M59" s="245">
        <v>0</v>
      </c>
      <c r="N59" s="246">
        <v>12</v>
      </c>
      <c r="O59" s="247">
        <f>M59*N59</f>
        <v>0</v>
      </c>
      <c r="P59" s="251" t="s">
        <v>1725</v>
      </c>
      <c r="Q59" s="245">
        <v>0</v>
      </c>
      <c r="R59" s="246">
        <v>12</v>
      </c>
      <c r="S59" s="247">
        <f>Q59*R59</f>
        <v>0</v>
      </c>
      <c r="T59" s="303"/>
      <c r="U59" s="248"/>
    </row>
    <row r="60" spans="1:21" ht="15.5" x14ac:dyDescent="0.35">
      <c r="A60" s="238" t="s">
        <v>160</v>
      </c>
      <c r="B60" s="239"/>
      <c r="C60" s="240"/>
      <c r="D60" s="241"/>
      <c r="E60" s="242"/>
      <c r="F60" s="243"/>
      <c r="G60" s="244"/>
      <c r="H60" s="238" t="s">
        <v>1642</v>
      </c>
      <c r="I60" s="245">
        <f>SUBTOTAL(9,I61:I65)</f>
        <v>0</v>
      </c>
      <c r="J60" s="246"/>
      <c r="K60" s="247">
        <f>SUBTOTAL(9,K61:K65)</f>
        <v>0</v>
      </c>
      <c r="L60" s="238" t="s">
        <v>1683</v>
      </c>
      <c r="M60" s="245">
        <f>SUBTOTAL(9,M61:M65)</f>
        <v>0</v>
      </c>
      <c r="N60" s="246"/>
      <c r="O60" s="247">
        <f>SUBTOTAL(9,O61:O65)</f>
        <v>0</v>
      </c>
      <c r="P60" s="238" t="s">
        <v>1726</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1643</v>
      </c>
      <c r="I61" s="245">
        <v>0</v>
      </c>
      <c r="J61" s="246">
        <v>36</v>
      </c>
      <c r="K61" s="247">
        <f>I61*J61</f>
        <v>0</v>
      </c>
      <c r="L61" s="251" t="s">
        <v>1684</v>
      </c>
      <c r="M61" s="245">
        <v>0</v>
      </c>
      <c r="N61" s="246">
        <v>12</v>
      </c>
      <c r="O61" s="247">
        <f>M61*N61</f>
        <v>0</v>
      </c>
      <c r="P61" s="251" t="s">
        <v>1727</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1644</v>
      </c>
      <c r="I62" s="245">
        <v>0</v>
      </c>
      <c r="J62" s="246">
        <v>36</v>
      </c>
      <c r="K62" s="247">
        <f>I62*J62</f>
        <v>0</v>
      </c>
      <c r="L62" s="251" t="s">
        <v>1685</v>
      </c>
      <c r="M62" s="245">
        <v>0</v>
      </c>
      <c r="N62" s="246">
        <v>12</v>
      </c>
      <c r="O62" s="247">
        <f>M62*N62</f>
        <v>0</v>
      </c>
      <c r="P62" s="251" t="s">
        <v>1728</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1645</v>
      </c>
      <c r="I63" s="245">
        <v>0</v>
      </c>
      <c r="J63" s="246">
        <v>36</v>
      </c>
      <c r="K63" s="247">
        <f>I63*J63</f>
        <v>0</v>
      </c>
      <c r="L63" s="251" t="s">
        <v>1686</v>
      </c>
      <c r="M63" s="245">
        <v>0</v>
      </c>
      <c r="N63" s="246">
        <v>12</v>
      </c>
      <c r="O63" s="247">
        <f>M63*N63</f>
        <v>0</v>
      </c>
      <c r="P63" s="251" t="s">
        <v>1729</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1646</v>
      </c>
      <c r="I64" s="245">
        <v>0</v>
      </c>
      <c r="J64" s="246">
        <v>36</v>
      </c>
      <c r="K64" s="247">
        <f>I64*J64</f>
        <v>0</v>
      </c>
      <c r="L64" s="251" t="s">
        <v>1687</v>
      </c>
      <c r="M64" s="245">
        <v>0</v>
      </c>
      <c r="N64" s="246">
        <v>12</v>
      </c>
      <c r="O64" s="247">
        <f>M64*N64</f>
        <v>0</v>
      </c>
      <c r="P64" s="251" t="s">
        <v>1730</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1647</v>
      </c>
      <c r="I65" s="245">
        <v>0</v>
      </c>
      <c r="J65" s="246">
        <v>36</v>
      </c>
      <c r="K65" s="247">
        <f>I65*J65</f>
        <v>0</v>
      </c>
      <c r="L65" s="251" t="s">
        <v>1688</v>
      </c>
      <c r="M65" s="245">
        <v>0</v>
      </c>
      <c r="N65" s="246">
        <v>12</v>
      </c>
      <c r="O65" s="247">
        <f>M65*N65</f>
        <v>0</v>
      </c>
      <c r="P65" s="251" t="s">
        <v>1731</v>
      </c>
      <c r="Q65" s="245">
        <v>0</v>
      </c>
      <c r="R65" s="246">
        <v>12</v>
      </c>
      <c r="S65" s="247">
        <f>Q65*R65</f>
        <v>0</v>
      </c>
      <c r="T65" s="303"/>
      <c r="U65" s="248"/>
    </row>
    <row r="66" spans="1:21" ht="15.5" x14ac:dyDescent="0.35">
      <c r="A66" s="229" t="s">
        <v>40</v>
      </c>
      <c r="B66" s="230" t="s">
        <v>702</v>
      </c>
      <c r="C66" s="231"/>
      <c r="D66" s="232"/>
      <c r="E66" s="233"/>
      <c r="F66" s="234"/>
      <c r="G66" s="235"/>
      <c r="H66" s="229" t="s">
        <v>1648</v>
      </c>
      <c r="I66" s="236">
        <f>SUBTOTAL(9,I67:I77)</f>
        <v>0</v>
      </c>
      <c r="J66" s="237"/>
      <c r="K66" s="226">
        <f>SUBTOTAL(9,K67:K77)</f>
        <v>0</v>
      </c>
      <c r="L66" s="229" t="s">
        <v>1689</v>
      </c>
      <c r="M66" s="236">
        <f>SUBTOTAL(9,M67:M77)</f>
        <v>0</v>
      </c>
      <c r="N66" s="237"/>
      <c r="O66" s="226">
        <f>SUBTOTAL(9,O67:O77)</f>
        <v>0</v>
      </c>
      <c r="P66" s="229" t="s">
        <v>1732</v>
      </c>
      <c r="Q66" s="236">
        <f>SUBTOTAL(9,Q67:Q77)</f>
        <v>0</v>
      </c>
      <c r="R66" s="237"/>
      <c r="S66" s="226">
        <f>SUBTOTAL(9,S67:S77)</f>
        <v>0</v>
      </c>
      <c r="T66" s="303"/>
      <c r="U66" s="227"/>
    </row>
    <row r="67" spans="1:21" ht="15.5" x14ac:dyDescent="0.35">
      <c r="A67" s="238" t="s">
        <v>550</v>
      </c>
      <c r="B67" s="239"/>
      <c r="C67" s="240"/>
      <c r="D67" s="241"/>
      <c r="E67" s="242"/>
      <c r="F67" s="243"/>
      <c r="G67" s="244"/>
      <c r="H67" s="238" t="s">
        <v>1649</v>
      </c>
      <c r="I67" s="245">
        <f>SUBTOTAL(9,I68:I70)</f>
        <v>0</v>
      </c>
      <c r="J67" s="246"/>
      <c r="K67" s="247">
        <f>SUBTOTAL(9,K68:K70)</f>
        <v>0</v>
      </c>
      <c r="L67" s="238" t="s">
        <v>1690</v>
      </c>
      <c r="M67" s="245">
        <f>SUBTOTAL(9,M68:M70)</f>
        <v>0</v>
      </c>
      <c r="N67" s="246"/>
      <c r="O67" s="247">
        <f>SUBTOTAL(9,O68:O70)</f>
        <v>0</v>
      </c>
      <c r="P67" s="238" t="s">
        <v>1733</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1650</v>
      </c>
      <c r="I68" s="245">
        <v>0</v>
      </c>
      <c r="J68" s="246">
        <v>36</v>
      </c>
      <c r="K68" s="247">
        <f>I68*J68</f>
        <v>0</v>
      </c>
      <c r="L68" s="251" t="s">
        <v>1691</v>
      </c>
      <c r="M68" s="245">
        <v>0</v>
      </c>
      <c r="N68" s="246">
        <v>12</v>
      </c>
      <c r="O68" s="247">
        <f>M68*N68</f>
        <v>0</v>
      </c>
      <c r="P68" s="251" t="s">
        <v>1734</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1651</v>
      </c>
      <c r="I69" s="245">
        <v>0</v>
      </c>
      <c r="J69" s="246">
        <v>36</v>
      </c>
      <c r="K69" s="247">
        <f>I69*J69</f>
        <v>0</v>
      </c>
      <c r="L69" s="251" t="s">
        <v>1692</v>
      </c>
      <c r="M69" s="245">
        <v>0</v>
      </c>
      <c r="N69" s="246">
        <v>12</v>
      </c>
      <c r="O69" s="247">
        <f>M69*N69</f>
        <v>0</v>
      </c>
      <c r="P69" s="251" t="s">
        <v>1735</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1652</v>
      </c>
      <c r="I70" s="245">
        <v>0</v>
      </c>
      <c r="J70" s="246">
        <v>36</v>
      </c>
      <c r="K70" s="247">
        <f>I70*J70</f>
        <v>0</v>
      </c>
      <c r="L70" s="251" t="s">
        <v>1693</v>
      </c>
      <c r="M70" s="245">
        <v>0</v>
      </c>
      <c r="N70" s="246">
        <v>12</v>
      </c>
      <c r="O70" s="247">
        <f>M70*N70</f>
        <v>0</v>
      </c>
      <c r="P70" s="251" t="s">
        <v>1736</v>
      </c>
      <c r="Q70" s="245">
        <v>0</v>
      </c>
      <c r="R70" s="246">
        <v>12</v>
      </c>
      <c r="S70" s="247">
        <f>Q70*R70</f>
        <v>0</v>
      </c>
      <c r="T70" s="303"/>
      <c r="U70" s="248"/>
    </row>
    <row r="71" spans="1:21" ht="15.5" x14ac:dyDescent="0.35">
      <c r="A71" s="238" t="s">
        <v>160</v>
      </c>
      <c r="B71" s="239"/>
      <c r="C71" s="240"/>
      <c r="D71" s="241"/>
      <c r="E71" s="242"/>
      <c r="F71" s="243"/>
      <c r="G71" s="244"/>
      <c r="H71" s="238" t="s">
        <v>1653</v>
      </c>
      <c r="I71" s="245">
        <f>SUBTOTAL(9,I72:I77)</f>
        <v>0</v>
      </c>
      <c r="J71" s="246"/>
      <c r="K71" s="247">
        <f>SUBTOTAL(9,K72:K77)</f>
        <v>0</v>
      </c>
      <c r="L71" s="238" t="s">
        <v>1694</v>
      </c>
      <c r="M71" s="245">
        <f>SUBTOTAL(9,M72:M77)</f>
        <v>0</v>
      </c>
      <c r="N71" s="246"/>
      <c r="O71" s="247">
        <f>SUBTOTAL(9,O72:O77)</f>
        <v>0</v>
      </c>
      <c r="P71" s="238" t="s">
        <v>1737</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1654</v>
      </c>
      <c r="I72" s="245">
        <v>0</v>
      </c>
      <c r="J72" s="246">
        <v>36</v>
      </c>
      <c r="K72" s="247">
        <f t="shared" ref="K72:K77" si="0">I72*J72</f>
        <v>0</v>
      </c>
      <c r="L72" s="251" t="s">
        <v>1695</v>
      </c>
      <c r="M72" s="245">
        <v>0</v>
      </c>
      <c r="N72" s="246">
        <v>12</v>
      </c>
      <c r="O72" s="247">
        <f t="shared" ref="O72:O77" si="1">M72*N72</f>
        <v>0</v>
      </c>
      <c r="P72" s="251" t="s">
        <v>1738</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1655</v>
      </c>
      <c r="I73" s="245">
        <v>0</v>
      </c>
      <c r="J73" s="246">
        <v>36</v>
      </c>
      <c r="K73" s="247">
        <f t="shared" si="0"/>
        <v>0</v>
      </c>
      <c r="L73" s="251" t="s">
        <v>1696</v>
      </c>
      <c r="M73" s="245">
        <v>0</v>
      </c>
      <c r="N73" s="246">
        <v>12</v>
      </c>
      <c r="O73" s="247">
        <f t="shared" si="1"/>
        <v>0</v>
      </c>
      <c r="P73" s="251" t="s">
        <v>1739</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1656</v>
      </c>
      <c r="I74" s="245">
        <v>0</v>
      </c>
      <c r="J74" s="246">
        <v>36</v>
      </c>
      <c r="K74" s="247">
        <f t="shared" si="0"/>
        <v>0</v>
      </c>
      <c r="L74" s="251" t="s">
        <v>1697</v>
      </c>
      <c r="M74" s="245">
        <v>0</v>
      </c>
      <c r="N74" s="246">
        <v>12</v>
      </c>
      <c r="O74" s="247">
        <f t="shared" si="1"/>
        <v>0</v>
      </c>
      <c r="P74" s="251" t="s">
        <v>1740</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1657</v>
      </c>
      <c r="I75" s="245">
        <v>0</v>
      </c>
      <c r="J75" s="246">
        <v>36</v>
      </c>
      <c r="K75" s="247">
        <f t="shared" si="0"/>
        <v>0</v>
      </c>
      <c r="L75" s="251" t="s">
        <v>1698</v>
      </c>
      <c r="M75" s="245">
        <v>0</v>
      </c>
      <c r="N75" s="246">
        <v>12</v>
      </c>
      <c r="O75" s="247">
        <f t="shared" si="1"/>
        <v>0</v>
      </c>
      <c r="P75" s="251" t="s">
        <v>1741</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1658</v>
      </c>
      <c r="I76" s="245">
        <v>0</v>
      </c>
      <c r="J76" s="246">
        <v>36</v>
      </c>
      <c r="K76" s="247">
        <f t="shared" si="0"/>
        <v>0</v>
      </c>
      <c r="L76" s="251" t="s">
        <v>1699</v>
      </c>
      <c r="M76" s="245">
        <v>0</v>
      </c>
      <c r="N76" s="246">
        <v>12</v>
      </c>
      <c r="O76" s="247">
        <f t="shared" si="1"/>
        <v>0</v>
      </c>
      <c r="P76" s="251" t="s">
        <v>1742</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1659</v>
      </c>
      <c r="I77" s="245">
        <v>0</v>
      </c>
      <c r="J77" s="246">
        <v>36</v>
      </c>
      <c r="K77" s="247">
        <f t="shared" si="0"/>
        <v>0</v>
      </c>
      <c r="L77" s="251" t="s">
        <v>1700</v>
      </c>
      <c r="M77" s="245">
        <v>0</v>
      </c>
      <c r="N77" s="246">
        <v>12</v>
      </c>
      <c r="O77" s="247">
        <f t="shared" si="1"/>
        <v>0</v>
      </c>
      <c r="P77" s="251" t="s">
        <v>1743</v>
      </c>
      <c r="Q77" s="245">
        <v>0</v>
      </c>
      <c r="R77" s="246">
        <v>12</v>
      </c>
      <c r="S77" s="247">
        <f t="shared" si="2"/>
        <v>0</v>
      </c>
      <c r="T77" s="303"/>
      <c r="U77" s="248"/>
    </row>
    <row r="78" spans="1:21" ht="15.5" x14ac:dyDescent="0.35">
      <c r="A78" s="229" t="s">
        <v>41</v>
      </c>
      <c r="B78" s="230" t="s">
        <v>703</v>
      </c>
      <c r="C78" s="231"/>
      <c r="D78" s="232"/>
      <c r="E78" s="233"/>
      <c r="F78" s="234"/>
      <c r="G78" s="235"/>
      <c r="H78" s="229" t="s">
        <v>1660</v>
      </c>
      <c r="I78" s="236">
        <f>SUBTOTAL(9,I79:I96)</f>
        <v>0</v>
      </c>
      <c r="J78" s="254"/>
      <c r="K78" s="226">
        <f>SUBTOTAL(9,K79:K96)</f>
        <v>0</v>
      </c>
      <c r="L78" s="229" t="s">
        <v>1701</v>
      </c>
      <c r="M78" s="236">
        <f>SUBTOTAL(9,M79:M96)</f>
        <v>0</v>
      </c>
      <c r="N78" s="254"/>
      <c r="O78" s="226">
        <f>SUBTOTAL(9,O79:O96)</f>
        <v>0</v>
      </c>
      <c r="P78" s="229" t="s">
        <v>1744</v>
      </c>
      <c r="Q78" s="236">
        <f>SUBTOTAL(9,Q79:Q96)</f>
        <v>0</v>
      </c>
      <c r="R78" s="254"/>
      <c r="S78" s="226">
        <f>SUBTOTAL(9,S79:S96)</f>
        <v>0</v>
      </c>
      <c r="T78" s="303"/>
      <c r="U78" s="227"/>
    </row>
    <row r="79" spans="1:21" ht="15.5" x14ac:dyDescent="0.35">
      <c r="A79" s="238" t="s">
        <v>550</v>
      </c>
      <c r="B79" s="239"/>
      <c r="C79" s="240"/>
      <c r="D79" s="241"/>
      <c r="E79" s="242"/>
      <c r="F79" s="243"/>
      <c r="G79" s="244"/>
      <c r="H79" s="238" t="s">
        <v>1661</v>
      </c>
      <c r="I79" s="245">
        <f>SUBTOTAL(9,I80:I82)</f>
        <v>0</v>
      </c>
      <c r="J79" s="246"/>
      <c r="K79" s="247">
        <f>SUBTOTAL(9,K80:K82)</f>
        <v>0</v>
      </c>
      <c r="L79" s="238" t="s">
        <v>1702</v>
      </c>
      <c r="M79" s="245">
        <f>SUBTOTAL(9,M80:M82)</f>
        <v>0</v>
      </c>
      <c r="N79" s="246"/>
      <c r="O79" s="247">
        <f>SUBTOTAL(9,O80:O82)</f>
        <v>0</v>
      </c>
      <c r="P79" s="238" t="s">
        <v>1745</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1662</v>
      </c>
      <c r="I80" s="245">
        <v>0</v>
      </c>
      <c r="J80" s="246">
        <v>36</v>
      </c>
      <c r="K80" s="247">
        <f>I80*J80</f>
        <v>0</v>
      </c>
      <c r="L80" s="251" t="s">
        <v>1703</v>
      </c>
      <c r="M80" s="245">
        <v>0</v>
      </c>
      <c r="N80" s="246">
        <v>12</v>
      </c>
      <c r="O80" s="247">
        <f>M80*N80</f>
        <v>0</v>
      </c>
      <c r="P80" s="251" t="s">
        <v>1746</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1663</v>
      </c>
      <c r="I81" s="245">
        <v>0</v>
      </c>
      <c r="J81" s="246">
        <v>36</v>
      </c>
      <c r="K81" s="247">
        <f>I81*J81</f>
        <v>0</v>
      </c>
      <c r="L81" s="251" t="s">
        <v>1704</v>
      </c>
      <c r="M81" s="245">
        <v>0</v>
      </c>
      <c r="N81" s="246">
        <v>12</v>
      </c>
      <c r="O81" s="247">
        <f>M81*N81</f>
        <v>0</v>
      </c>
      <c r="P81" s="251" t="s">
        <v>1747</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1664</v>
      </c>
      <c r="I82" s="245">
        <v>0</v>
      </c>
      <c r="J82" s="246">
        <v>36</v>
      </c>
      <c r="K82" s="247">
        <f>I82*J82</f>
        <v>0</v>
      </c>
      <c r="L82" s="251" t="s">
        <v>1705</v>
      </c>
      <c r="M82" s="245">
        <v>0</v>
      </c>
      <c r="N82" s="246">
        <v>12</v>
      </c>
      <c r="O82" s="247">
        <f>M82*N82</f>
        <v>0</v>
      </c>
      <c r="P82" s="251" t="s">
        <v>1748</v>
      </c>
      <c r="Q82" s="245">
        <v>0</v>
      </c>
      <c r="R82" s="246">
        <v>12</v>
      </c>
      <c r="S82" s="247">
        <f>Q82*R82</f>
        <v>0</v>
      </c>
      <c r="T82" s="303"/>
      <c r="U82" s="248"/>
    </row>
    <row r="83" spans="1:21" ht="15.5" x14ac:dyDescent="0.35">
      <c r="A83" s="238" t="s">
        <v>160</v>
      </c>
      <c r="B83" s="239"/>
      <c r="C83" s="240"/>
      <c r="D83" s="241"/>
      <c r="E83" s="242"/>
      <c r="F83" s="243"/>
      <c r="G83" s="244"/>
      <c r="H83" s="238" t="s">
        <v>1665</v>
      </c>
      <c r="I83" s="245">
        <f>SUBTOTAL(9,I84:I89)</f>
        <v>0</v>
      </c>
      <c r="J83" s="246"/>
      <c r="K83" s="247">
        <f>SUBTOTAL(9,K84:K89)</f>
        <v>0</v>
      </c>
      <c r="L83" s="238" t="s">
        <v>1706</v>
      </c>
      <c r="M83" s="245">
        <f>SUBTOTAL(9,M84:M89)</f>
        <v>0</v>
      </c>
      <c r="N83" s="246"/>
      <c r="O83" s="247">
        <f>SUBTOTAL(9,O84:O89)</f>
        <v>0</v>
      </c>
      <c r="P83" s="238" t="s">
        <v>1749</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1666</v>
      </c>
      <c r="I84" s="245">
        <v>0</v>
      </c>
      <c r="J84" s="246">
        <v>36</v>
      </c>
      <c r="K84" s="247">
        <f t="shared" ref="K84:K89" si="3">I84*J84</f>
        <v>0</v>
      </c>
      <c r="L84" s="251" t="s">
        <v>1707</v>
      </c>
      <c r="M84" s="245">
        <v>0</v>
      </c>
      <c r="N84" s="246">
        <v>12</v>
      </c>
      <c r="O84" s="247">
        <f t="shared" ref="O84:O89" si="4">M84*N84</f>
        <v>0</v>
      </c>
      <c r="P84" s="251" t="s">
        <v>1750</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1667</v>
      </c>
      <c r="I85" s="245">
        <v>0</v>
      </c>
      <c r="J85" s="246">
        <v>36</v>
      </c>
      <c r="K85" s="247">
        <f t="shared" si="3"/>
        <v>0</v>
      </c>
      <c r="L85" s="251" t="s">
        <v>1708</v>
      </c>
      <c r="M85" s="245">
        <v>0</v>
      </c>
      <c r="N85" s="246">
        <v>12</v>
      </c>
      <c r="O85" s="247">
        <f t="shared" si="4"/>
        <v>0</v>
      </c>
      <c r="P85" s="251" t="s">
        <v>1751</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1668</v>
      </c>
      <c r="I86" s="245">
        <v>0</v>
      </c>
      <c r="J86" s="246">
        <v>36</v>
      </c>
      <c r="K86" s="247">
        <f t="shared" si="3"/>
        <v>0</v>
      </c>
      <c r="L86" s="251" t="s">
        <v>1709</v>
      </c>
      <c r="M86" s="245">
        <v>0</v>
      </c>
      <c r="N86" s="246">
        <v>12</v>
      </c>
      <c r="O86" s="247">
        <f t="shared" si="4"/>
        <v>0</v>
      </c>
      <c r="P86" s="251" t="s">
        <v>1752</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1669</v>
      </c>
      <c r="I87" s="245">
        <v>0</v>
      </c>
      <c r="J87" s="246">
        <v>36</v>
      </c>
      <c r="K87" s="247">
        <f t="shared" si="3"/>
        <v>0</v>
      </c>
      <c r="L87" s="251" t="s">
        <v>1710</v>
      </c>
      <c r="M87" s="245">
        <v>0</v>
      </c>
      <c r="N87" s="246">
        <v>12</v>
      </c>
      <c r="O87" s="247">
        <f t="shared" si="4"/>
        <v>0</v>
      </c>
      <c r="P87" s="251" t="s">
        <v>1753</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1670</v>
      </c>
      <c r="I88" s="245">
        <v>0</v>
      </c>
      <c r="J88" s="246">
        <v>36</v>
      </c>
      <c r="K88" s="247">
        <f t="shared" si="3"/>
        <v>0</v>
      </c>
      <c r="L88" s="251" t="s">
        <v>1711</v>
      </c>
      <c r="M88" s="245">
        <v>0</v>
      </c>
      <c r="N88" s="246">
        <v>12</v>
      </c>
      <c r="O88" s="247">
        <f t="shared" si="4"/>
        <v>0</v>
      </c>
      <c r="P88" s="251" t="s">
        <v>1754</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1671</v>
      </c>
      <c r="I89" s="245">
        <v>0</v>
      </c>
      <c r="J89" s="246">
        <v>36</v>
      </c>
      <c r="K89" s="247">
        <f t="shared" si="3"/>
        <v>0</v>
      </c>
      <c r="L89" s="251" t="s">
        <v>1712</v>
      </c>
      <c r="M89" s="245">
        <v>0</v>
      </c>
      <c r="N89" s="246">
        <v>12</v>
      </c>
      <c r="O89" s="247">
        <f t="shared" si="4"/>
        <v>0</v>
      </c>
      <c r="P89" s="251" t="s">
        <v>1755</v>
      </c>
      <c r="Q89" s="245">
        <v>0</v>
      </c>
      <c r="R89" s="246">
        <v>12</v>
      </c>
      <c r="S89" s="247">
        <f t="shared" si="5"/>
        <v>0</v>
      </c>
      <c r="T89" s="303"/>
      <c r="U89" s="248"/>
    </row>
    <row r="90" spans="1:21" ht="15.5" x14ac:dyDescent="0.35">
      <c r="A90" s="249" t="s">
        <v>568</v>
      </c>
      <c r="B90" s="239"/>
      <c r="C90" s="240"/>
      <c r="D90" s="241"/>
      <c r="E90" s="242"/>
      <c r="F90" s="243"/>
      <c r="G90" s="244"/>
      <c r="H90" s="238" t="s">
        <v>1672</v>
      </c>
      <c r="I90" s="245">
        <f>SUBTOTAL(9,I91:I96)</f>
        <v>0</v>
      </c>
      <c r="J90" s="246"/>
      <c r="K90" s="247">
        <f>SUBTOTAL(9,K91:K96)</f>
        <v>0</v>
      </c>
      <c r="L90" s="238" t="s">
        <v>1713</v>
      </c>
      <c r="M90" s="245">
        <f>SUBTOTAL(9,M91:M96)</f>
        <v>0</v>
      </c>
      <c r="N90" s="246"/>
      <c r="O90" s="247">
        <f>SUBTOTAL(9,O91:O96)</f>
        <v>0</v>
      </c>
      <c r="P90" s="238" t="s">
        <v>1756</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1673</v>
      </c>
      <c r="I91" s="245">
        <v>0</v>
      </c>
      <c r="J91" s="246">
        <v>36</v>
      </c>
      <c r="K91" s="247">
        <f t="shared" ref="K91:K96" si="6">I91*J91</f>
        <v>0</v>
      </c>
      <c r="L91" s="251" t="s">
        <v>1714</v>
      </c>
      <c r="M91" s="245">
        <v>0</v>
      </c>
      <c r="N91" s="246">
        <v>12</v>
      </c>
      <c r="O91" s="247">
        <f t="shared" ref="O91:O96" si="7">M91*N91</f>
        <v>0</v>
      </c>
      <c r="P91" s="251" t="s">
        <v>1757</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1674</v>
      </c>
      <c r="I92" s="245">
        <v>0</v>
      </c>
      <c r="J92" s="246">
        <v>36</v>
      </c>
      <c r="K92" s="247">
        <f t="shared" si="6"/>
        <v>0</v>
      </c>
      <c r="L92" s="251" t="s">
        <v>1715</v>
      </c>
      <c r="M92" s="245">
        <v>0</v>
      </c>
      <c r="N92" s="246">
        <v>12</v>
      </c>
      <c r="O92" s="247">
        <f t="shared" si="7"/>
        <v>0</v>
      </c>
      <c r="P92" s="251" t="s">
        <v>1758</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1675</v>
      </c>
      <c r="I93" s="245">
        <v>0</v>
      </c>
      <c r="J93" s="246">
        <v>36</v>
      </c>
      <c r="K93" s="247">
        <f t="shared" si="6"/>
        <v>0</v>
      </c>
      <c r="L93" s="251" t="s">
        <v>1716</v>
      </c>
      <c r="M93" s="245">
        <v>0</v>
      </c>
      <c r="N93" s="246">
        <v>12</v>
      </c>
      <c r="O93" s="247">
        <f t="shared" si="7"/>
        <v>0</v>
      </c>
      <c r="P93" s="251" t="s">
        <v>1759</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1676</v>
      </c>
      <c r="I94" s="245">
        <v>0</v>
      </c>
      <c r="J94" s="246">
        <v>36</v>
      </c>
      <c r="K94" s="247">
        <f t="shared" si="6"/>
        <v>0</v>
      </c>
      <c r="L94" s="251" t="s">
        <v>1717</v>
      </c>
      <c r="M94" s="245">
        <v>0</v>
      </c>
      <c r="N94" s="246">
        <v>12</v>
      </c>
      <c r="O94" s="247">
        <f t="shared" si="7"/>
        <v>0</v>
      </c>
      <c r="P94" s="251" t="s">
        <v>1760</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1677</v>
      </c>
      <c r="I95" s="245">
        <v>0</v>
      </c>
      <c r="J95" s="246">
        <v>36</v>
      </c>
      <c r="K95" s="247">
        <f t="shared" si="6"/>
        <v>0</v>
      </c>
      <c r="L95" s="251" t="s">
        <v>1718</v>
      </c>
      <c r="M95" s="245">
        <v>0</v>
      </c>
      <c r="N95" s="246">
        <v>12</v>
      </c>
      <c r="O95" s="247">
        <f t="shared" si="7"/>
        <v>0</v>
      </c>
      <c r="P95" s="251" t="s">
        <v>1761</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1678</v>
      </c>
      <c r="I96" s="245">
        <v>0</v>
      </c>
      <c r="J96" s="246">
        <v>36</v>
      </c>
      <c r="K96" s="247">
        <f t="shared" si="6"/>
        <v>0</v>
      </c>
      <c r="L96" s="251" t="s">
        <v>1719</v>
      </c>
      <c r="M96" s="245">
        <v>0</v>
      </c>
      <c r="N96" s="246">
        <v>12</v>
      </c>
      <c r="O96" s="247">
        <f t="shared" si="7"/>
        <v>0</v>
      </c>
      <c r="P96" s="251" t="s">
        <v>1762</v>
      </c>
      <c r="Q96" s="245">
        <v>0</v>
      </c>
      <c r="R96" s="246">
        <v>12</v>
      </c>
      <c r="S96" s="247">
        <f t="shared" si="8"/>
        <v>0</v>
      </c>
      <c r="T96" s="303"/>
      <c r="U96" s="248"/>
    </row>
    <row r="97" spans="1:21" ht="15.5" x14ac:dyDescent="0.35">
      <c r="A97" s="229" t="s">
        <v>42</v>
      </c>
      <c r="B97" s="230" t="s">
        <v>704</v>
      </c>
      <c r="C97" s="231"/>
      <c r="D97" s="232"/>
      <c r="E97" s="233"/>
      <c r="F97" s="234"/>
      <c r="G97" s="235"/>
      <c r="H97" s="229" t="s">
        <v>2320</v>
      </c>
      <c r="I97" s="236">
        <f>SUBTOTAL(9,I98)</f>
        <v>0</v>
      </c>
      <c r="J97" s="254"/>
      <c r="K97" s="226">
        <f>SUBTOTAL(9,K98)</f>
        <v>0</v>
      </c>
      <c r="L97" s="229" t="s">
        <v>1720</v>
      </c>
      <c r="M97" s="236">
        <f>SUBTOTAL(9,M98)</f>
        <v>0</v>
      </c>
      <c r="N97" s="254"/>
      <c r="O97" s="226">
        <f>SUBTOTAL(9,O98)</f>
        <v>0</v>
      </c>
      <c r="P97" s="229" t="s">
        <v>1763</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2321</v>
      </c>
      <c r="I98" s="269">
        <v>0</v>
      </c>
      <c r="J98" s="273">
        <v>36</v>
      </c>
      <c r="K98" s="270">
        <f>I98*J98</f>
        <v>0</v>
      </c>
      <c r="L98" s="268" t="s">
        <v>1721</v>
      </c>
      <c r="M98" s="269">
        <v>0</v>
      </c>
      <c r="N98" s="273">
        <v>12</v>
      </c>
      <c r="O98" s="270">
        <f>M98*N98</f>
        <v>0</v>
      </c>
      <c r="P98" s="268" t="s">
        <v>1764</v>
      </c>
      <c r="Q98" s="269">
        <v>0</v>
      </c>
      <c r="R98" s="273">
        <v>12</v>
      </c>
      <c r="S98" s="270">
        <f>Q98*R98</f>
        <v>0</v>
      </c>
      <c r="T98" s="304"/>
      <c r="U98" s="271"/>
    </row>
    <row r="1048491" spans="3:3" x14ac:dyDescent="0.35">
      <c r="C1048491" s="274" t="s">
        <v>15</v>
      </c>
    </row>
  </sheetData>
  <mergeCells count="26">
    <mergeCell ref="P53:S53"/>
    <mergeCell ref="T53:T54"/>
    <mergeCell ref="U53:U54"/>
    <mergeCell ref="T55:T98"/>
    <mergeCell ref="T3:T51"/>
    <mergeCell ref="A53:A54"/>
    <mergeCell ref="B53:B54"/>
    <mergeCell ref="C53:C54"/>
    <mergeCell ref="D53:D54"/>
    <mergeCell ref="E53:E54"/>
    <mergeCell ref="F53:F54"/>
    <mergeCell ref="G53:G54"/>
    <mergeCell ref="H53:K53"/>
    <mergeCell ref="L53:O53"/>
    <mergeCell ref="G1:G2"/>
    <mergeCell ref="H1:K1"/>
    <mergeCell ref="L1:O1"/>
    <mergeCell ref="P1:S1"/>
    <mergeCell ref="T1:T2"/>
    <mergeCell ref="U1:U2"/>
    <mergeCell ref="A1:A2"/>
    <mergeCell ref="B1:B2"/>
    <mergeCell ref="C1:C2"/>
    <mergeCell ref="D1:D2"/>
    <mergeCell ref="E1:E2"/>
    <mergeCell ref="F1:F2"/>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50" zoomScaleNormal="5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2.269531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558</v>
      </c>
      <c r="B3" s="222"/>
      <c r="C3" s="222"/>
      <c r="D3" s="222"/>
      <c r="E3" s="222"/>
      <c r="F3" s="222"/>
      <c r="G3" s="223">
        <v>192</v>
      </c>
      <c r="H3" s="224" t="s">
        <v>33</v>
      </c>
      <c r="I3" s="222"/>
      <c r="J3" s="225"/>
      <c r="K3" s="226">
        <f>SUBTOTAL(9,K4:K51)</f>
        <v>0</v>
      </c>
      <c r="L3" s="224" t="s">
        <v>58</v>
      </c>
      <c r="M3" s="222"/>
      <c r="N3" s="225"/>
      <c r="O3" s="226">
        <f>SUBTOTAL(9,O4:O51)</f>
        <v>0</v>
      </c>
      <c r="P3" s="224" t="s">
        <v>77</v>
      </c>
      <c r="Q3" s="222"/>
      <c r="R3" s="225"/>
      <c r="S3" s="226">
        <f>SUBTOTAL(9,S4:S51)</f>
        <v>0</v>
      </c>
      <c r="T3" s="302"/>
      <c r="U3" s="227"/>
    </row>
    <row r="4" spans="1:21" s="228" customFormat="1" ht="15.65" customHeight="1" x14ac:dyDescent="0.35">
      <c r="A4" s="229" t="s">
        <v>39</v>
      </c>
      <c r="B4" s="230" t="s">
        <v>701</v>
      </c>
      <c r="C4" s="231"/>
      <c r="D4" s="232"/>
      <c r="E4" s="233"/>
      <c r="F4" s="234"/>
      <c r="G4" s="235"/>
      <c r="H4" s="229" t="s">
        <v>1765</v>
      </c>
      <c r="I4" s="236">
        <f>SUBTOTAL(9,I5:I6)</f>
        <v>0</v>
      </c>
      <c r="J4" s="237"/>
      <c r="K4" s="226">
        <f>SUBTOTAL(9,K5:K6)</f>
        <v>0</v>
      </c>
      <c r="L4" s="229" t="s">
        <v>1793</v>
      </c>
      <c r="M4" s="236">
        <f>SUBTOTAL(9,M5:M6)</f>
        <v>0</v>
      </c>
      <c r="N4" s="237"/>
      <c r="O4" s="226">
        <f>SUBTOTAL(9,O5:O6)</f>
        <v>0</v>
      </c>
      <c r="P4" s="229" t="s">
        <v>1821</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29</v>
      </c>
      <c r="H5" s="238" t="s">
        <v>1766</v>
      </c>
      <c r="I5" s="245">
        <v>0</v>
      </c>
      <c r="J5" s="246">
        <v>36</v>
      </c>
      <c r="K5" s="247">
        <f>I5*J5</f>
        <v>0</v>
      </c>
      <c r="L5" s="238" t="s">
        <v>1794</v>
      </c>
      <c r="M5" s="245">
        <v>0</v>
      </c>
      <c r="N5" s="246">
        <v>12</v>
      </c>
      <c r="O5" s="247">
        <f>M5*N5</f>
        <v>0</v>
      </c>
      <c r="P5" s="238" t="s">
        <v>1822</v>
      </c>
      <c r="Q5" s="245">
        <v>0</v>
      </c>
      <c r="R5" s="246">
        <v>12</v>
      </c>
      <c r="S5" s="247">
        <f>Q5*R5</f>
        <v>0</v>
      </c>
      <c r="T5" s="303"/>
      <c r="U5" s="248"/>
    </row>
    <row r="6" spans="1:21" ht="15.65" customHeight="1" x14ac:dyDescent="0.35">
      <c r="A6" s="238" t="s">
        <v>160</v>
      </c>
      <c r="B6" s="239"/>
      <c r="C6" s="240" t="s">
        <v>114</v>
      </c>
      <c r="D6" s="241" t="s">
        <v>115</v>
      </c>
      <c r="E6" s="242" t="s">
        <v>43</v>
      </c>
      <c r="F6" s="243" t="s">
        <v>920</v>
      </c>
      <c r="G6" s="244">
        <v>29</v>
      </c>
      <c r="H6" s="238" t="s">
        <v>1767</v>
      </c>
      <c r="I6" s="245">
        <v>0</v>
      </c>
      <c r="J6" s="246">
        <v>36</v>
      </c>
      <c r="K6" s="247">
        <f>I6*J6</f>
        <v>0</v>
      </c>
      <c r="L6" s="238" t="s">
        <v>1795</v>
      </c>
      <c r="M6" s="245">
        <v>0</v>
      </c>
      <c r="N6" s="246">
        <v>12</v>
      </c>
      <c r="O6" s="247">
        <f>M6*N6</f>
        <v>0</v>
      </c>
      <c r="P6" s="238" t="s">
        <v>1823</v>
      </c>
      <c r="Q6" s="245">
        <v>0</v>
      </c>
      <c r="R6" s="246">
        <v>12</v>
      </c>
      <c r="S6" s="247">
        <f>Q6*R6</f>
        <v>0</v>
      </c>
      <c r="T6" s="303"/>
      <c r="U6" s="248"/>
    </row>
    <row r="7" spans="1:21" s="228" customFormat="1" ht="15.65" customHeight="1" x14ac:dyDescent="0.35">
      <c r="A7" s="229" t="s">
        <v>40</v>
      </c>
      <c r="B7" s="230" t="s">
        <v>702</v>
      </c>
      <c r="C7" s="231"/>
      <c r="D7" s="232"/>
      <c r="E7" s="233"/>
      <c r="F7" s="234"/>
      <c r="G7" s="235"/>
      <c r="H7" s="229" t="s">
        <v>1768</v>
      </c>
      <c r="I7" s="236">
        <f>SUBTOTAL(9,I8:I28)</f>
        <v>0</v>
      </c>
      <c r="J7" s="237"/>
      <c r="K7" s="226">
        <f>SUBTOTAL(9,K8:K28)</f>
        <v>0</v>
      </c>
      <c r="L7" s="229" t="s">
        <v>1796</v>
      </c>
      <c r="M7" s="236">
        <f>SUBTOTAL(9,M8:M28)</f>
        <v>0</v>
      </c>
      <c r="N7" s="237"/>
      <c r="O7" s="226">
        <f>SUBTOTAL(9,O8:O28)</f>
        <v>0</v>
      </c>
      <c r="P7" s="229" t="s">
        <v>1824</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115</v>
      </c>
      <c r="H8" s="238" t="s">
        <v>1769</v>
      </c>
      <c r="I8" s="245">
        <v>0</v>
      </c>
      <c r="J8" s="246">
        <v>36</v>
      </c>
      <c r="K8" s="247">
        <f>I8*J8</f>
        <v>0</v>
      </c>
      <c r="L8" s="238" t="s">
        <v>1797</v>
      </c>
      <c r="M8" s="245">
        <v>0</v>
      </c>
      <c r="N8" s="246">
        <v>12</v>
      </c>
      <c r="O8" s="247">
        <f>M8*N8</f>
        <v>0</v>
      </c>
      <c r="P8" s="238" t="s">
        <v>1825</v>
      </c>
      <c r="Q8" s="245">
        <v>0</v>
      </c>
      <c r="R8" s="246">
        <v>12</v>
      </c>
      <c r="S8" s="247">
        <f>Q8*R8</f>
        <v>0</v>
      </c>
      <c r="T8" s="303"/>
      <c r="U8" s="248"/>
    </row>
    <row r="9" spans="1:21" ht="15.65" customHeight="1" x14ac:dyDescent="0.35">
      <c r="A9" s="238" t="s">
        <v>160</v>
      </c>
      <c r="B9" s="239"/>
      <c r="C9" s="240" t="s">
        <v>114</v>
      </c>
      <c r="D9" s="241" t="s">
        <v>115</v>
      </c>
      <c r="E9" s="242" t="s">
        <v>43</v>
      </c>
      <c r="F9" s="243" t="s">
        <v>920</v>
      </c>
      <c r="G9" s="244">
        <v>115</v>
      </c>
      <c r="H9" s="238" t="s">
        <v>1770</v>
      </c>
      <c r="I9" s="245">
        <v>0</v>
      </c>
      <c r="J9" s="246">
        <v>36</v>
      </c>
      <c r="K9" s="247">
        <f>I9*J9</f>
        <v>0</v>
      </c>
      <c r="L9" s="238" t="s">
        <v>1798</v>
      </c>
      <c r="M9" s="245">
        <v>0</v>
      </c>
      <c r="N9" s="246">
        <v>12</v>
      </c>
      <c r="O9" s="247">
        <f>M9*N9</f>
        <v>0</v>
      </c>
      <c r="P9" s="238" t="s">
        <v>1826</v>
      </c>
      <c r="Q9" s="245">
        <v>0</v>
      </c>
      <c r="R9" s="246">
        <v>12</v>
      </c>
      <c r="S9" s="247">
        <f>Q9*R9</f>
        <v>0</v>
      </c>
      <c r="T9" s="303"/>
      <c r="U9" s="248"/>
    </row>
    <row r="10" spans="1:21" ht="15.65" customHeight="1" x14ac:dyDescent="0.35">
      <c r="A10" s="249" t="s">
        <v>568</v>
      </c>
      <c r="B10" s="239"/>
      <c r="C10" s="240"/>
      <c r="D10" s="241"/>
      <c r="E10" s="242"/>
      <c r="F10" s="243"/>
      <c r="G10" s="244"/>
      <c r="H10" s="238" t="s">
        <v>1771</v>
      </c>
      <c r="I10" s="245">
        <f>SUBTOTAL(9,I11:I15)</f>
        <v>0</v>
      </c>
      <c r="J10" s="246"/>
      <c r="K10" s="247">
        <f>SUBTOTAL(9,K11:K15)</f>
        <v>0</v>
      </c>
      <c r="L10" s="238" t="s">
        <v>1799</v>
      </c>
      <c r="M10" s="245">
        <f>SUBTOTAL(9,M11:M15)</f>
        <v>0</v>
      </c>
      <c r="N10" s="246"/>
      <c r="O10" s="247">
        <f>SUBTOTAL(9,O11:O15)</f>
        <v>0</v>
      </c>
      <c r="P10" s="238" t="s">
        <v>1827</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115</v>
      </c>
      <c r="H11" s="251" t="s">
        <v>1772</v>
      </c>
      <c r="I11" s="245">
        <v>0</v>
      </c>
      <c r="J11" s="246">
        <v>36</v>
      </c>
      <c r="K11" s="247">
        <f>I11*J11</f>
        <v>0</v>
      </c>
      <c r="L11" s="251" t="s">
        <v>1800</v>
      </c>
      <c r="M11" s="245">
        <v>0</v>
      </c>
      <c r="N11" s="246">
        <v>12</v>
      </c>
      <c r="O11" s="247">
        <f>M11*N11</f>
        <v>0</v>
      </c>
      <c r="P11" s="251" t="s">
        <v>1828</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115</v>
      </c>
      <c r="H12" s="251" t="s">
        <v>1773</v>
      </c>
      <c r="I12" s="245">
        <v>0</v>
      </c>
      <c r="J12" s="246">
        <v>36</v>
      </c>
      <c r="K12" s="247">
        <f>I12*J12</f>
        <v>0</v>
      </c>
      <c r="L12" s="251" t="s">
        <v>1801</v>
      </c>
      <c r="M12" s="245">
        <v>0</v>
      </c>
      <c r="N12" s="246">
        <v>12</v>
      </c>
      <c r="O12" s="247">
        <f>M12*N12</f>
        <v>0</v>
      </c>
      <c r="P12" s="251" t="s">
        <v>1829</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115</v>
      </c>
      <c r="H13" s="251" t="s">
        <v>1774</v>
      </c>
      <c r="I13" s="245">
        <v>0</v>
      </c>
      <c r="J13" s="246">
        <v>36</v>
      </c>
      <c r="K13" s="247">
        <f>I13*J13</f>
        <v>0</v>
      </c>
      <c r="L13" s="251" t="s">
        <v>1802</v>
      </c>
      <c r="M13" s="245">
        <v>0</v>
      </c>
      <c r="N13" s="246">
        <v>12</v>
      </c>
      <c r="O13" s="247">
        <f>M13*N13</f>
        <v>0</v>
      </c>
      <c r="P13" s="251" t="s">
        <v>1830</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115</v>
      </c>
      <c r="H14" s="251" t="s">
        <v>1775</v>
      </c>
      <c r="I14" s="245">
        <v>0</v>
      </c>
      <c r="J14" s="246">
        <v>36</v>
      </c>
      <c r="K14" s="247">
        <f>I14*J14</f>
        <v>0</v>
      </c>
      <c r="L14" s="251" t="s">
        <v>1803</v>
      </c>
      <c r="M14" s="245">
        <v>0</v>
      </c>
      <c r="N14" s="246">
        <v>12</v>
      </c>
      <c r="O14" s="247">
        <f>M14*N14</f>
        <v>0</v>
      </c>
      <c r="P14" s="251" t="s">
        <v>1831</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115</v>
      </c>
      <c r="H15" s="251" t="s">
        <v>1776</v>
      </c>
      <c r="I15" s="245">
        <v>0</v>
      </c>
      <c r="J15" s="246">
        <v>36</v>
      </c>
      <c r="K15" s="247">
        <f>I15*J15</f>
        <v>0</v>
      </c>
      <c r="L15" s="251" t="s">
        <v>1804</v>
      </c>
      <c r="M15" s="245">
        <v>0</v>
      </c>
      <c r="N15" s="246">
        <v>12</v>
      </c>
      <c r="O15" s="247">
        <f>M15*N15</f>
        <v>0</v>
      </c>
      <c r="P15" s="251" t="s">
        <v>1832</v>
      </c>
      <c r="Q15" s="245">
        <v>0</v>
      </c>
      <c r="R15" s="246">
        <v>12</v>
      </c>
      <c r="S15" s="247">
        <f>Q15*R15</f>
        <v>0</v>
      </c>
      <c r="T15" s="303"/>
      <c r="U15" s="248"/>
    </row>
    <row r="16" spans="1:21" ht="15.65" customHeight="1" x14ac:dyDescent="0.35">
      <c r="A16" s="249" t="s">
        <v>569</v>
      </c>
      <c r="B16" s="239"/>
      <c r="C16" s="240"/>
      <c r="D16" s="241"/>
      <c r="E16" s="242"/>
      <c r="F16" s="243"/>
      <c r="G16" s="244"/>
      <c r="H16" s="238" t="s">
        <v>1777</v>
      </c>
      <c r="I16" s="245">
        <f>SUBTOTAL(9,I17:I28)</f>
        <v>0</v>
      </c>
      <c r="J16" s="246"/>
      <c r="K16" s="247">
        <f>SUBTOTAL(9,K17:K28)</f>
        <v>0</v>
      </c>
      <c r="L16" s="238" t="s">
        <v>1805</v>
      </c>
      <c r="M16" s="245">
        <f>SUBTOTAL(9,M17:M28)</f>
        <v>0</v>
      </c>
      <c r="N16" s="246"/>
      <c r="O16" s="247">
        <f>SUBTOTAL(9,O17:O28)</f>
        <v>0</v>
      </c>
      <c r="P16" s="238" t="s">
        <v>1833</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1778</v>
      </c>
      <c r="I17" s="245">
        <f>SUBTOTAL(9,I18:I22)</f>
        <v>0</v>
      </c>
      <c r="J17" s="246"/>
      <c r="K17" s="247">
        <f>SUBTOTAL(9,K18:K22)</f>
        <v>0</v>
      </c>
      <c r="L17" s="251" t="s">
        <v>1806</v>
      </c>
      <c r="M17" s="245">
        <f>SUBTOTAL(9,M18:M22)</f>
        <v>0</v>
      </c>
      <c r="N17" s="246"/>
      <c r="O17" s="247">
        <f>SUBTOTAL(9,O18:O22)</f>
        <v>0</v>
      </c>
      <c r="P17" s="251" t="s">
        <v>1834</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115</v>
      </c>
      <c r="H18" s="253" t="s">
        <v>3007</v>
      </c>
      <c r="I18" s="245">
        <v>0</v>
      </c>
      <c r="J18" s="246">
        <v>36</v>
      </c>
      <c r="K18" s="247">
        <f>I18*J18</f>
        <v>0</v>
      </c>
      <c r="L18" s="253" t="s">
        <v>3027</v>
      </c>
      <c r="M18" s="245">
        <v>0</v>
      </c>
      <c r="N18" s="246">
        <v>12</v>
      </c>
      <c r="O18" s="247">
        <f>M18*N18</f>
        <v>0</v>
      </c>
      <c r="P18" s="253" t="s">
        <v>3047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115</v>
      </c>
      <c r="H19" s="253" t="s">
        <v>3008</v>
      </c>
      <c r="I19" s="245">
        <v>0</v>
      </c>
      <c r="J19" s="246">
        <v>36</v>
      </c>
      <c r="K19" s="247">
        <f>I19*J19</f>
        <v>0</v>
      </c>
      <c r="L19" s="253" t="s">
        <v>3028</v>
      </c>
      <c r="M19" s="245">
        <v>0</v>
      </c>
      <c r="N19" s="246">
        <v>12</v>
      </c>
      <c r="O19" s="247">
        <f>M19*N19</f>
        <v>0</v>
      </c>
      <c r="P19" s="253" t="s">
        <v>3048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115</v>
      </c>
      <c r="H20" s="253" t="s">
        <v>3009</v>
      </c>
      <c r="I20" s="245">
        <v>0</v>
      </c>
      <c r="J20" s="246">
        <v>36</v>
      </c>
      <c r="K20" s="247">
        <f>I20*J20</f>
        <v>0</v>
      </c>
      <c r="L20" s="253" t="s">
        <v>3029</v>
      </c>
      <c r="M20" s="245">
        <v>0</v>
      </c>
      <c r="N20" s="246">
        <v>12</v>
      </c>
      <c r="O20" s="247">
        <f>M20*N20</f>
        <v>0</v>
      </c>
      <c r="P20" s="253" t="s">
        <v>3049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115</v>
      </c>
      <c r="H21" s="253" t="s">
        <v>3010</v>
      </c>
      <c r="I21" s="245">
        <v>0</v>
      </c>
      <c r="J21" s="246">
        <v>36</v>
      </c>
      <c r="K21" s="247">
        <f>I21*J21</f>
        <v>0</v>
      </c>
      <c r="L21" s="253" t="s">
        <v>3030</v>
      </c>
      <c r="M21" s="245">
        <v>0</v>
      </c>
      <c r="N21" s="246">
        <v>12</v>
      </c>
      <c r="O21" s="247">
        <f>M21*N21</f>
        <v>0</v>
      </c>
      <c r="P21" s="253" t="s">
        <v>3050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115</v>
      </c>
      <c r="H22" s="253" t="s">
        <v>3011</v>
      </c>
      <c r="I22" s="245">
        <v>0</v>
      </c>
      <c r="J22" s="246">
        <v>36</v>
      </c>
      <c r="K22" s="247">
        <f>I22*J22</f>
        <v>0</v>
      </c>
      <c r="L22" s="253" t="s">
        <v>3031</v>
      </c>
      <c r="M22" s="245">
        <v>0</v>
      </c>
      <c r="N22" s="246">
        <v>12</v>
      </c>
      <c r="O22" s="247">
        <f>M22*N22</f>
        <v>0</v>
      </c>
      <c r="P22" s="253" t="s">
        <v>3051</v>
      </c>
      <c r="Q22" s="245">
        <v>0</v>
      </c>
      <c r="R22" s="246">
        <v>12</v>
      </c>
      <c r="S22" s="247">
        <f>Q22*R22</f>
        <v>0</v>
      </c>
      <c r="T22" s="303"/>
      <c r="U22" s="248"/>
    </row>
    <row r="23" spans="1:21" ht="15.65" customHeight="1" x14ac:dyDescent="0.35">
      <c r="A23" s="250" t="s">
        <v>2645</v>
      </c>
      <c r="B23" s="239"/>
      <c r="C23" s="240"/>
      <c r="D23" s="241"/>
      <c r="E23" s="242"/>
      <c r="F23" s="243"/>
      <c r="G23" s="244"/>
      <c r="H23" s="251" t="s">
        <v>1779</v>
      </c>
      <c r="I23" s="245">
        <f>SUBTOTAL(9,I24:I28)</f>
        <v>0</v>
      </c>
      <c r="J23" s="246"/>
      <c r="K23" s="247">
        <f>SUBTOTAL(9,K24:K28)</f>
        <v>0</v>
      </c>
      <c r="L23" s="251" t="s">
        <v>1807</v>
      </c>
      <c r="M23" s="245">
        <f>SUBTOTAL(9,M24:M28)</f>
        <v>0</v>
      </c>
      <c r="N23" s="246"/>
      <c r="O23" s="247">
        <f>SUBTOTAL(9,O24:O28)</f>
        <v>0</v>
      </c>
      <c r="P23" s="251" t="s">
        <v>1835</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115</v>
      </c>
      <c r="H24" s="253" t="s">
        <v>3012</v>
      </c>
      <c r="I24" s="245">
        <v>0</v>
      </c>
      <c r="J24" s="246">
        <v>36</v>
      </c>
      <c r="K24" s="247">
        <f>I24*J24</f>
        <v>0</v>
      </c>
      <c r="L24" s="253" t="s">
        <v>3032</v>
      </c>
      <c r="M24" s="245">
        <v>0</v>
      </c>
      <c r="N24" s="246">
        <v>12</v>
      </c>
      <c r="O24" s="247">
        <f>M24*N24</f>
        <v>0</v>
      </c>
      <c r="P24" s="253" t="s">
        <v>3052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115</v>
      </c>
      <c r="H25" s="253" t="s">
        <v>3013</v>
      </c>
      <c r="I25" s="245">
        <v>0</v>
      </c>
      <c r="J25" s="246">
        <v>36</v>
      </c>
      <c r="K25" s="247">
        <f>I25*J25</f>
        <v>0</v>
      </c>
      <c r="L25" s="253" t="s">
        <v>3033</v>
      </c>
      <c r="M25" s="245">
        <v>0</v>
      </c>
      <c r="N25" s="246">
        <v>12</v>
      </c>
      <c r="O25" s="247">
        <f>M25*N25</f>
        <v>0</v>
      </c>
      <c r="P25" s="253" t="s">
        <v>3053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115</v>
      </c>
      <c r="H26" s="253" t="s">
        <v>3014</v>
      </c>
      <c r="I26" s="245">
        <v>0</v>
      </c>
      <c r="J26" s="246">
        <v>36</v>
      </c>
      <c r="K26" s="247">
        <f>I26*J26</f>
        <v>0</v>
      </c>
      <c r="L26" s="253" t="s">
        <v>3034</v>
      </c>
      <c r="M26" s="245">
        <v>0</v>
      </c>
      <c r="N26" s="246">
        <v>12</v>
      </c>
      <c r="O26" s="247">
        <f>M26*N26</f>
        <v>0</v>
      </c>
      <c r="P26" s="253" t="s">
        <v>3054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115</v>
      </c>
      <c r="H27" s="253" t="s">
        <v>3015</v>
      </c>
      <c r="I27" s="245">
        <v>0</v>
      </c>
      <c r="J27" s="246">
        <v>36</v>
      </c>
      <c r="K27" s="247">
        <f>I27*J27</f>
        <v>0</v>
      </c>
      <c r="L27" s="253" t="s">
        <v>3035</v>
      </c>
      <c r="M27" s="245">
        <v>0</v>
      </c>
      <c r="N27" s="246">
        <v>12</v>
      </c>
      <c r="O27" s="247">
        <f>M27*N27</f>
        <v>0</v>
      </c>
      <c r="P27" s="253" t="s">
        <v>3055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115</v>
      </c>
      <c r="H28" s="253" t="s">
        <v>3016</v>
      </c>
      <c r="I28" s="245">
        <v>0</v>
      </c>
      <c r="J28" s="246">
        <v>36</v>
      </c>
      <c r="K28" s="247">
        <f>I28*J28</f>
        <v>0</v>
      </c>
      <c r="L28" s="253" t="s">
        <v>3036</v>
      </c>
      <c r="M28" s="245">
        <v>0</v>
      </c>
      <c r="N28" s="246">
        <v>12</v>
      </c>
      <c r="O28" s="247">
        <f>M28*N28</f>
        <v>0</v>
      </c>
      <c r="P28" s="253" t="s">
        <v>3056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1780</v>
      </c>
      <c r="I29" s="236">
        <f>SUBTOTAL(9,I30:I45)</f>
        <v>0</v>
      </c>
      <c r="J29" s="254"/>
      <c r="K29" s="226">
        <f>SUBTOTAL(9,K30:K45)</f>
        <v>0</v>
      </c>
      <c r="L29" s="229" t="s">
        <v>1808</v>
      </c>
      <c r="M29" s="236">
        <f>SUBTOTAL(9,M30:M45)</f>
        <v>0</v>
      </c>
      <c r="N29" s="254"/>
      <c r="O29" s="226">
        <f>SUBTOTAL(9,O30:O45)</f>
        <v>0</v>
      </c>
      <c r="P29" s="229" t="s">
        <v>1836</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38</v>
      </c>
      <c r="H30" s="238" t="s">
        <v>1781</v>
      </c>
      <c r="I30" s="245">
        <v>0</v>
      </c>
      <c r="J30" s="246">
        <v>36</v>
      </c>
      <c r="K30" s="247">
        <f>I30*J30</f>
        <v>0</v>
      </c>
      <c r="L30" s="238" t="s">
        <v>1809</v>
      </c>
      <c r="M30" s="245">
        <v>0</v>
      </c>
      <c r="N30" s="246">
        <v>12</v>
      </c>
      <c r="O30" s="247">
        <f>M30*N30</f>
        <v>0</v>
      </c>
      <c r="P30" s="238" t="s">
        <v>1837</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38</v>
      </c>
      <c r="H31" s="238" t="s">
        <v>1782</v>
      </c>
      <c r="I31" s="245">
        <v>0</v>
      </c>
      <c r="J31" s="246">
        <v>36</v>
      </c>
      <c r="K31" s="247">
        <f>I31*J31</f>
        <v>0</v>
      </c>
      <c r="L31" s="238" t="s">
        <v>1810</v>
      </c>
      <c r="M31" s="245">
        <v>0</v>
      </c>
      <c r="N31" s="246">
        <v>12</v>
      </c>
      <c r="O31" s="247">
        <f>M31*N31</f>
        <v>0</v>
      </c>
      <c r="P31" s="238" t="s">
        <v>1838</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38</v>
      </c>
      <c r="H32" s="238" t="s">
        <v>1783</v>
      </c>
      <c r="I32" s="245">
        <v>0</v>
      </c>
      <c r="J32" s="246">
        <v>36</v>
      </c>
      <c r="K32" s="247">
        <f>I32*J32</f>
        <v>0</v>
      </c>
      <c r="L32" s="238" t="s">
        <v>1811</v>
      </c>
      <c r="M32" s="245">
        <v>0</v>
      </c>
      <c r="N32" s="246">
        <v>12</v>
      </c>
      <c r="O32" s="247">
        <f>M32*N32</f>
        <v>0</v>
      </c>
      <c r="P32" s="238" t="s">
        <v>1839</v>
      </c>
      <c r="Q32" s="245">
        <v>0</v>
      </c>
      <c r="R32" s="246">
        <v>12</v>
      </c>
      <c r="S32" s="247">
        <f>Q32*R32</f>
        <v>0</v>
      </c>
      <c r="T32" s="303"/>
      <c r="U32" s="248"/>
    </row>
    <row r="33" spans="1:21" ht="15.65" customHeight="1" x14ac:dyDescent="0.35">
      <c r="A33" s="249" t="s">
        <v>569</v>
      </c>
      <c r="B33" s="239"/>
      <c r="C33" s="240"/>
      <c r="D33" s="241"/>
      <c r="E33" s="242"/>
      <c r="F33" s="243"/>
      <c r="G33" s="244"/>
      <c r="H33" s="238" t="s">
        <v>1784</v>
      </c>
      <c r="I33" s="245">
        <f>SUBTOTAL(9,I34:I45)</f>
        <v>0</v>
      </c>
      <c r="J33" s="246"/>
      <c r="K33" s="247">
        <f>SUBTOTAL(9,K34:K45)</f>
        <v>0</v>
      </c>
      <c r="L33" s="238" t="s">
        <v>1812</v>
      </c>
      <c r="M33" s="245">
        <f>SUBTOTAL(9,M34:M45)</f>
        <v>0</v>
      </c>
      <c r="N33" s="246"/>
      <c r="O33" s="247">
        <f>SUBTOTAL(9,O34:O45)</f>
        <v>0</v>
      </c>
      <c r="P33" s="238" t="s">
        <v>1840</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1785</v>
      </c>
      <c r="I34" s="245">
        <f>SUBTOTAL(9,I35:I39)</f>
        <v>0</v>
      </c>
      <c r="J34" s="246"/>
      <c r="K34" s="247">
        <f>SUBTOTAL(9,K35:K39)</f>
        <v>0</v>
      </c>
      <c r="L34" s="251" t="s">
        <v>1813</v>
      </c>
      <c r="M34" s="245">
        <f>SUBTOTAL(9,M35:M39)</f>
        <v>0</v>
      </c>
      <c r="N34" s="246"/>
      <c r="O34" s="247">
        <f>SUBTOTAL(9,O35:O39)</f>
        <v>0</v>
      </c>
      <c r="P34" s="251" t="s">
        <v>1841</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38</v>
      </c>
      <c r="H35" s="253" t="s">
        <v>3017</v>
      </c>
      <c r="I35" s="245">
        <v>0</v>
      </c>
      <c r="J35" s="246">
        <v>36</v>
      </c>
      <c r="K35" s="247">
        <f>I35*J35</f>
        <v>0</v>
      </c>
      <c r="L35" s="253" t="s">
        <v>3037</v>
      </c>
      <c r="M35" s="245">
        <v>0</v>
      </c>
      <c r="N35" s="246">
        <v>12</v>
      </c>
      <c r="O35" s="247">
        <f>M35*N35</f>
        <v>0</v>
      </c>
      <c r="P35" s="253" t="s">
        <v>3057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38</v>
      </c>
      <c r="H36" s="253" t="s">
        <v>3018</v>
      </c>
      <c r="I36" s="245">
        <v>0</v>
      </c>
      <c r="J36" s="246">
        <v>36</v>
      </c>
      <c r="K36" s="247">
        <f>I36*J36</f>
        <v>0</v>
      </c>
      <c r="L36" s="253" t="s">
        <v>3038</v>
      </c>
      <c r="M36" s="245">
        <v>0</v>
      </c>
      <c r="N36" s="246">
        <v>12</v>
      </c>
      <c r="O36" s="247">
        <f>M36*N36</f>
        <v>0</v>
      </c>
      <c r="P36" s="253" t="s">
        <v>3058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38</v>
      </c>
      <c r="H37" s="253" t="s">
        <v>3019</v>
      </c>
      <c r="I37" s="245">
        <v>0</v>
      </c>
      <c r="J37" s="246">
        <v>36</v>
      </c>
      <c r="K37" s="247">
        <f>I37*J37</f>
        <v>0</v>
      </c>
      <c r="L37" s="253" t="s">
        <v>3039</v>
      </c>
      <c r="M37" s="245">
        <v>0</v>
      </c>
      <c r="N37" s="246">
        <v>12</v>
      </c>
      <c r="O37" s="247">
        <f>M37*N37</f>
        <v>0</v>
      </c>
      <c r="P37" s="253" t="s">
        <v>3059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38</v>
      </c>
      <c r="H38" s="253" t="s">
        <v>3020</v>
      </c>
      <c r="I38" s="245">
        <v>0</v>
      </c>
      <c r="J38" s="246">
        <v>36</v>
      </c>
      <c r="K38" s="247">
        <f>I38*J38</f>
        <v>0</v>
      </c>
      <c r="L38" s="253" t="s">
        <v>3040</v>
      </c>
      <c r="M38" s="245">
        <v>0</v>
      </c>
      <c r="N38" s="246">
        <v>12</v>
      </c>
      <c r="O38" s="247">
        <f>M38*N38</f>
        <v>0</v>
      </c>
      <c r="P38" s="253" t="s">
        <v>3060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38</v>
      </c>
      <c r="H39" s="253" t="s">
        <v>3021</v>
      </c>
      <c r="I39" s="245">
        <v>0</v>
      </c>
      <c r="J39" s="246">
        <v>36</v>
      </c>
      <c r="K39" s="247">
        <f>I39*J39</f>
        <v>0</v>
      </c>
      <c r="L39" s="253" t="s">
        <v>3041</v>
      </c>
      <c r="M39" s="245">
        <v>0</v>
      </c>
      <c r="N39" s="246">
        <v>12</v>
      </c>
      <c r="O39" s="247">
        <f>M39*N39</f>
        <v>0</v>
      </c>
      <c r="P39" s="253" t="s">
        <v>3061</v>
      </c>
      <c r="Q39" s="245">
        <v>0</v>
      </c>
      <c r="R39" s="246">
        <v>12</v>
      </c>
      <c r="S39" s="247">
        <f>Q39*R39</f>
        <v>0</v>
      </c>
      <c r="T39" s="303"/>
      <c r="U39" s="248"/>
    </row>
    <row r="40" spans="1:21" ht="15.65" customHeight="1" x14ac:dyDescent="0.35">
      <c r="A40" s="250" t="s">
        <v>2645</v>
      </c>
      <c r="B40" s="239"/>
      <c r="C40" s="240"/>
      <c r="D40" s="241"/>
      <c r="E40" s="242"/>
      <c r="F40" s="243"/>
      <c r="G40" s="244"/>
      <c r="H40" s="251" t="s">
        <v>1786</v>
      </c>
      <c r="I40" s="245">
        <f>SUBTOTAL(9,I41:I45)</f>
        <v>0</v>
      </c>
      <c r="J40" s="246"/>
      <c r="K40" s="247">
        <f>SUBTOTAL(9,K41:K45)</f>
        <v>0</v>
      </c>
      <c r="L40" s="251" t="s">
        <v>1814</v>
      </c>
      <c r="M40" s="245">
        <f>SUBTOTAL(9,M41:M45)</f>
        <v>0</v>
      </c>
      <c r="N40" s="246"/>
      <c r="O40" s="247">
        <f>SUBTOTAL(9,O41:O45)</f>
        <v>0</v>
      </c>
      <c r="P40" s="251" t="s">
        <v>1842</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38</v>
      </c>
      <c r="H41" s="253" t="s">
        <v>3022</v>
      </c>
      <c r="I41" s="245">
        <v>0</v>
      </c>
      <c r="J41" s="246">
        <v>36</v>
      </c>
      <c r="K41" s="247">
        <v>0</v>
      </c>
      <c r="L41" s="253" t="s">
        <v>3042</v>
      </c>
      <c r="M41" s="245">
        <v>0</v>
      </c>
      <c r="N41" s="246">
        <v>12</v>
      </c>
      <c r="O41" s="247">
        <v>0</v>
      </c>
      <c r="P41" s="253" t="s">
        <v>3062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38</v>
      </c>
      <c r="H42" s="253" t="s">
        <v>3023</v>
      </c>
      <c r="I42" s="245">
        <v>0</v>
      </c>
      <c r="J42" s="246">
        <v>36</v>
      </c>
      <c r="K42" s="247">
        <v>0</v>
      </c>
      <c r="L42" s="253" t="s">
        <v>3043</v>
      </c>
      <c r="M42" s="245">
        <v>0</v>
      </c>
      <c r="N42" s="246">
        <v>12</v>
      </c>
      <c r="O42" s="247">
        <v>0</v>
      </c>
      <c r="P42" s="253" t="s">
        <v>3063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38</v>
      </c>
      <c r="H43" s="253" t="s">
        <v>3024</v>
      </c>
      <c r="I43" s="245">
        <v>0</v>
      </c>
      <c r="J43" s="246">
        <v>36</v>
      </c>
      <c r="K43" s="247">
        <v>0</v>
      </c>
      <c r="L43" s="253" t="s">
        <v>3044</v>
      </c>
      <c r="M43" s="245">
        <v>0</v>
      </c>
      <c r="N43" s="246">
        <v>12</v>
      </c>
      <c r="O43" s="247">
        <v>0</v>
      </c>
      <c r="P43" s="253" t="s">
        <v>3064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38</v>
      </c>
      <c r="H44" s="253" t="s">
        <v>3025</v>
      </c>
      <c r="I44" s="245">
        <v>0</v>
      </c>
      <c r="J44" s="246">
        <v>36</v>
      </c>
      <c r="K44" s="247">
        <v>0</v>
      </c>
      <c r="L44" s="253" t="s">
        <v>3045</v>
      </c>
      <c r="M44" s="245">
        <v>0</v>
      </c>
      <c r="N44" s="246">
        <v>12</v>
      </c>
      <c r="O44" s="247">
        <v>0</v>
      </c>
      <c r="P44" s="253" t="s">
        <v>3065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38</v>
      </c>
      <c r="H45" s="253" t="s">
        <v>3026</v>
      </c>
      <c r="I45" s="245">
        <v>0</v>
      </c>
      <c r="J45" s="246">
        <v>36</v>
      </c>
      <c r="K45" s="247">
        <v>0</v>
      </c>
      <c r="L45" s="253" t="s">
        <v>3046</v>
      </c>
      <c r="M45" s="245">
        <v>0</v>
      </c>
      <c r="N45" s="246">
        <v>12</v>
      </c>
      <c r="O45" s="247">
        <v>0</v>
      </c>
      <c r="P45" s="253" t="s">
        <v>3066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1787</v>
      </c>
      <c r="I46" s="236">
        <f>SUBTOTAL(9,I47)</f>
        <v>0</v>
      </c>
      <c r="J46" s="254"/>
      <c r="K46" s="226">
        <f>SUBTOTAL(9,K47)</f>
        <v>0</v>
      </c>
      <c r="L46" s="229" t="s">
        <v>1815</v>
      </c>
      <c r="M46" s="236">
        <f>SUBTOTAL(9,M47)</f>
        <v>0</v>
      </c>
      <c r="N46" s="254"/>
      <c r="O46" s="226">
        <f>SUBTOTAL(9,O47)</f>
        <v>0</v>
      </c>
      <c r="P46" s="229" t="s">
        <v>1843</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10</v>
      </c>
      <c r="H47" s="238" t="s">
        <v>1788</v>
      </c>
      <c r="I47" s="245">
        <v>0</v>
      </c>
      <c r="J47" s="246">
        <v>36</v>
      </c>
      <c r="K47" s="247">
        <f>I47*J47</f>
        <v>0</v>
      </c>
      <c r="L47" s="238" t="s">
        <v>1816</v>
      </c>
      <c r="M47" s="245">
        <v>0</v>
      </c>
      <c r="N47" s="246">
        <v>12</v>
      </c>
      <c r="O47" s="247">
        <f>M47*N47</f>
        <v>0</v>
      </c>
      <c r="P47" s="238" t="s">
        <v>1844</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1789</v>
      </c>
      <c r="I48" s="236">
        <f>SUBTOTAL(9,I49:I51)</f>
        <v>0</v>
      </c>
      <c r="J48" s="246"/>
      <c r="K48" s="226">
        <f>SUBTOTAL(9,K49:K51)</f>
        <v>0</v>
      </c>
      <c r="L48" s="258" t="s">
        <v>1817</v>
      </c>
      <c r="M48" s="236">
        <f>SUBTOTAL(9,M49:M51)</f>
        <v>0</v>
      </c>
      <c r="N48" s="246"/>
      <c r="O48" s="226">
        <f>SUBTOTAL(9,O49:O51)</f>
        <v>0</v>
      </c>
      <c r="P48" s="258" t="s">
        <v>1845</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1790</v>
      </c>
      <c r="I49" s="245">
        <v>0</v>
      </c>
      <c r="J49" s="246">
        <v>36</v>
      </c>
      <c r="K49" s="247">
        <f>$G49*I49*J49</f>
        <v>0</v>
      </c>
      <c r="L49" s="238" t="s">
        <v>1818</v>
      </c>
      <c r="M49" s="245">
        <v>0</v>
      </c>
      <c r="N49" s="246">
        <v>12</v>
      </c>
      <c r="O49" s="247">
        <f>$G49*M49*N49</f>
        <v>0</v>
      </c>
      <c r="P49" s="238" t="s">
        <v>1846</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1791</v>
      </c>
      <c r="I50" s="245">
        <v>0</v>
      </c>
      <c r="J50" s="246">
        <v>36</v>
      </c>
      <c r="K50" s="247">
        <f>$G50*I50*J50</f>
        <v>0</v>
      </c>
      <c r="L50" s="238" t="s">
        <v>1819</v>
      </c>
      <c r="M50" s="245">
        <v>0</v>
      </c>
      <c r="N50" s="246">
        <v>12</v>
      </c>
      <c r="O50" s="247">
        <f>$G50*M50*N50</f>
        <v>0</v>
      </c>
      <c r="P50" s="238" t="s">
        <v>1847</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1792</v>
      </c>
      <c r="I51" s="269">
        <v>0</v>
      </c>
      <c r="J51" s="263">
        <v>36</v>
      </c>
      <c r="K51" s="270">
        <f>$G51*I51*J51</f>
        <v>0</v>
      </c>
      <c r="L51" s="268" t="s">
        <v>1820</v>
      </c>
      <c r="M51" s="269">
        <v>0</v>
      </c>
      <c r="N51" s="263">
        <v>12</v>
      </c>
      <c r="O51" s="270">
        <f>$G51*M51*N51</f>
        <v>0</v>
      </c>
      <c r="P51" s="268" t="s">
        <v>1848</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558</v>
      </c>
      <c r="B55" s="222"/>
      <c r="C55" s="222"/>
      <c r="D55" s="222"/>
      <c r="E55" s="222"/>
      <c r="F55" s="222"/>
      <c r="G55" s="223"/>
      <c r="H55" s="224" t="s">
        <v>535</v>
      </c>
      <c r="I55" s="222"/>
      <c r="J55" s="225"/>
      <c r="K55" s="226">
        <f>SUBTOTAL(9,K56:K98)</f>
        <v>0</v>
      </c>
      <c r="L55" s="224" t="s">
        <v>720</v>
      </c>
      <c r="M55" s="222"/>
      <c r="N55" s="225"/>
      <c r="O55" s="226">
        <f>SUBTOTAL(9,O56:O98)</f>
        <v>0</v>
      </c>
      <c r="P55" s="224" t="s">
        <v>731</v>
      </c>
      <c r="Q55" s="222"/>
      <c r="R55" s="225"/>
      <c r="S55" s="226">
        <f>SUBTOTAL(9,S56:S98)</f>
        <v>0</v>
      </c>
      <c r="T55" s="302"/>
      <c r="U55" s="227"/>
    </row>
    <row r="56" spans="1:21" ht="15.5" x14ac:dyDescent="0.35">
      <c r="A56" s="229" t="s">
        <v>39</v>
      </c>
      <c r="B56" s="230" t="s">
        <v>701</v>
      </c>
      <c r="C56" s="231"/>
      <c r="D56" s="232"/>
      <c r="E56" s="233"/>
      <c r="F56" s="234"/>
      <c r="G56" s="235"/>
      <c r="H56" s="229" t="s">
        <v>1849</v>
      </c>
      <c r="I56" s="236">
        <f>SUBTOTAL(9,I57:I65)</f>
        <v>0</v>
      </c>
      <c r="J56" s="237"/>
      <c r="K56" s="226">
        <f>SUBTOTAL(9,K57:K65)</f>
        <v>0</v>
      </c>
      <c r="L56" s="229" t="s">
        <v>1890</v>
      </c>
      <c r="M56" s="236">
        <f>SUBTOTAL(9,M57:M65)</f>
        <v>0</v>
      </c>
      <c r="N56" s="237"/>
      <c r="O56" s="226">
        <f>SUBTOTAL(9,O57:O65)</f>
        <v>0</v>
      </c>
      <c r="P56" s="229" t="s">
        <v>1933</v>
      </c>
      <c r="Q56" s="236">
        <f>SUBTOTAL(9,Q57:Q65)</f>
        <v>0</v>
      </c>
      <c r="R56" s="237"/>
      <c r="S56" s="226">
        <f>SUBTOTAL(9,S57:S65)</f>
        <v>0</v>
      </c>
      <c r="T56" s="303"/>
      <c r="U56" s="227"/>
    </row>
    <row r="57" spans="1:21" ht="15.5" x14ac:dyDescent="0.35">
      <c r="A57" s="238" t="s">
        <v>550</v>
      </c>
      <c r="B57" s="239"/>
      <c r="C57" s="240"/>
      <c r="D57" s="241"/>
      <c r="E57" s="242"/>
      <c r="F57" s="243"/>
      <c r="G57" s="244"/>
      <c r="H57" s="238" t="s">
        <v>1850</v>
      </c>
      <c r="I57" s="245">
        <f>SUBTOTAL(9,I58:I59)</f>
        <v>0</v>
      </c>
      <c r="J57" s="246"/>
      <c r="K57" s="247">
        <f>SUBTOTAL(9,K58:K59)</f>
        <v>0</v>
      </c>
      <c r="L57" s="238" t="s">
        <v>1891</v>
      </c>
      <c r="M57" s="245">
        <f>SUBTOTAL(9,M58:M59)</f>
        <v>0</v>
      </c>
      <c r="N57" s="246"/>
      <c r="O57" s="247">
        <f>SUBTOTAL(9,O58:O59)</f>
        <v>0</v>
      </c>
      <c r="P57" s="238" t="s">
        <v>1934</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1851</v>
      </c>
      <c r="I58" s="245">
        <v>0</v>
      </c>
      <c r="J58" s="246">
        <v>36</v>
      </c>
      <c r="K58" s="247">
        <f>I58*J58</f>
        <v>0</v>
      </c>
      <c r="L58" s="251" t="s">
        <v>1892</v>
      </c>
      <c r="M58" s="245">
        <v>0</v>
      </c>
      <c r="N58" s="246">
        <v>12</v>
      </c>
      <c r="O58" s="247">
        <f>M58*N58</f>
        <v>0</v>
      </c>
      <c r="P58" s="251" t="s">
        <v>1935</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1852</v>
      </c>
      <c r="I59" s="245">
        <v>0</v>
      </c>
      <c r="J59" s="246">
        <v>36</v>
      </c>
      <c r="K59" s="247">
        <f>I59*J59</f>
        <v>0</v>
      </c>
      <c r="L59" s="251" t="s">
        <v>1893</v>
      </c>
      <c r="M59" s="245">
        <v>0</v>
      </c>
      <c r="N59" s="246">
        <v>12</v>
      </c>
      <c r="O59" s="247">
        <f>M59*N59</f>
        <v>0</v>
      </c>
      <c r="P59" s="251" t="s">
        <v>1936</v>
      </c>
      <c r="Q59" s="245">
        <v>0</v>
      </c>
      <c r="R59" s="246">
        <v>12</v>
      </c>
      <c r="S59" s="247">
        <f>Q59*R59</f>
        <v>0</v>
      </c>
      <c r="T59" s="303"/>
      <c r="U59" s="248"/>
    </row>
    <row r="60" spans="1:21" ht="15.5" x14ac:dyDescent="0.35">
      <c r="A60" s="238" t="s">
        <v>160</v>
      </c>
      <c r="B60" s="239"/>
      <c r="C60" s="240"/>
      <c r="D60" s="241"/>
      <c r="E60" s="242"/>
      <c r="F60" s="243"/>
      <c r="G60" s="244"/>
      <c r="H60" s="238" t="s">
        <v>1853</v>
      </c>
      <c r="I60" s="245">
        <f>SUBTOTAL(9,I61:I65)</f>
        <v>0</v>
      </c>
      <c r="J60" s="246"/>
      <c r="K60" s="247">
        <f>SUBTOTAL(9,K61:K65)</f>
        <v>0</v>
      </c>
      <c r="L60" s="238" t="s">
        <v>1894</v>
      </c>
      <c r="M60" s="245">
        <f>SUBTOTAL(9,M61:M65)</f>
        <v>0</v>
      </c>
      <c r="N60" s="246"/>
      <c r="O60" s="247">
        <f>SUBTOTAL(9,O61:O65)</f>
        <v>0</v>
      </c>
      <c r="P60" s="238" t="s">
        <v>1937</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1854</v>
      </c>
      <c r="I61" s="245">
        <v>0</v>
      </c>
      <c r="J61" s="246">
        <v>36</v>
      </c>
      <c r="K61" s="247">
        <f>I61*J61</f>
        <v>0</v>
      </c>
      <c r="L61" s="251" t="s">
        <v>1895</v>
      </c>
      <c r="M61" s="245">
        <v>0</v>
      </c>
      <c r="N61" s="246">
        <v>12</v>
      </c>
      <c r="O61" s="247">
        <f>M61*N61</f>
        <v>0</v>
      </c>
      <c r="P61" s="251" t="s">
        <v>1938</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1855</v>
      </c>
      <c r="I62" s="245">
        <v>0</v>
      </c>
      <c r="J62" s="246">
        <v>36</v>
      </c>
      <c r="K62" s="247">
        <f>I62*J62</f>
        <v>0</v>
      </c>
      <c r="L62" s="251" t="s">
        <v>1896</v>
      </c>
      <c r="M62" s="245">
        <v>0</v>
      </c>
      <c r="N62" s="246">
        <v>12</v>
      </c>
      <c r="O62" s="247">
        <f>M62*N62</f>
        <v>0</v>
      </c>
      <c r="P62" s="251" t="s">
        <v>1939</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1856</v>
      </c>
      <c r="I63" s="245">
        <v>0</v>
      </c>
      <c r="J63" s="246">
        <v>36</v>
      </c>
      <c r="K63" s="247">
        <f>I63*J63</f>
        <v>0</v>
      </c>
      <c r="L63" s="251" t="s">
        <v>1897</v>
      </c>
      <c r="M63" s="245">
        <v>0</v>
      </c>
      <c r="N63" s="246">
        <v>12</v>
      </c>
      <c r="O63" s="247">
        <f>M63*N63</f>
        <v>0</v>
      </c>
      <c r="P63" s="251" t="s">
        <v>1940</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1857</v>
      </c>
      <c r="I64" s="245">
        <v>0</v>
      </c>
      <c r="J64" s="246">
        <v>36</v>
      </c>
      <c r="K64" s="247">
        <f>I64*J64</f>
        <v>0</v>
      </c>
      <c r="L64" s="251" t="s">
        <v>1898</v>
      </c>
      <c r="M64" s="245">
        <v>0</v>
      </c>
      <c r="N64" s="246">
        <v>12</v>
      </c>
      <c r="O64" s="247">
        <f>M64*N64</f>
        <v>0</v>
      </c>
      <c r="P64" s="251" t="s">
        <v>1941</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1858</v>
      </c>
      <c r="I65" s="245">
        <v>0</v>
      </c>
      <c r="J65" s="246">
        <v>36</v>
      </c>
      <c r="K65" s="247">
        <f>I65*J65</f>
        <v>0</v>
      </c>
      <c r="L65" s="251" t="s">
        <v>1899</v>
      </c>
      <c r="M65" s="245">
        <v>0</v>
      </c>
      <c r="N65" s="246">
        <v>12</v>
      </c>
      <c r="O65" s="247">
        <f>M65*N65</f>
        <v>0</v>
      </c>
      <c r="P65" s="251" t="s">
        <v>1942</v>
      </c>
      <c r="Q65" s="245">
        <v>0</v>
      </c>
      <c r="R65" s="246">
        <v>12</v>
      </c>
      <c r="S65" s="247">
        <f>Q65*R65</f>
        <v>0</v>
      </c>
      <c r="T65" s="303"/>
      <c r="U65" s="248"/>
    </row>
    <row r="66" spans="1:21" ht="15.5" x14ac:dyDescent="0.35">
      <c r="A66" s="229" t="s">
        <v>40</v>
      </c>
      <c r="B66" s="230" t="s">
        <v>702</v>
      </c>
      <c r="C66" s="231"/>
      <c r="D66" s="232"/>
      <c r="E66" s="233"/>
      <c r="F66" s="234"/>
      <c r="G66" s="235"/>
      <c r="H66" s="229" t="s">
        <v>1859</v>
      </c>
      <c r="I66" s="236">
        <f>SUBTOTAL(9,I67:I77)</f>
        <v>0</v>
      </c>
      <c r="J66" s="237"/>
      <c r="K66" s="226">
        <f>SUBTOTAL(9,K67:K77)</f>
        <v>0</v>
      </c>
      <c r="L66" s="229" t="s">
        <v>1900</v>
      </c>
      <c r="M66" s="236">
        <f>SUBTOTAL(9,M67:M77)</f>
        <v>0</v>
      </c>
      <c r="N66" s="237"/>
      <c r="O66" s="226">
        <f>SUBTOTAL(9,O67:O77)</f>
        <v>0</v>
      </c>
      <c r="P66" s="229" t="s">
        <v>1943</v>
      </c>
      <c r="Q66" s="236">
        <f>SUBTOTAL(9,Q67:Q77)</f>
        <v>0</v>
      </c>
      <c r="R66" s="237"/>
      <c r="S66" s="226">
        <f>SUBTOTAL(9,S67:S77)</f>
        <v>0</v>
      </c>
      <c r="T66" s="303"/>
      <c r="U66" s="227"/>
    </row>
    <row r="67" spans="1:21" ht="15.5" x14ac:dyDescent="0.35">
      <c r="A67" s="238" t="s">
        <v>550</v>
      </c>
      <c r="B67" s="239"/>
      <c r="C67" s="240"/>
      <c r="D67" s="241"/>
      <c r="E67" s="242"/>
      <c r="F67" s="243"/>
      <c r="G67" s="244"/>
      <c r="H67" s="238" t="s">
        <v>1860</v>
      </c>
      <c r="I67" s="245">
        <f>SUBTOTAL(9,I68:I70)</f>
        <v>0</v>
      </c>
      <c r="J67" s="246"/>
      <c r="K67" s="247">
        <f>SUBTOTAL(9,K68:K70)</f>
        <v>0</v>
      </c>
      <c r="L67" s="238" t="s">
        <v>1901</v>
      </c>
      <c r="M67" s="245">
        <f>SUBTOTAL(9,M68:M70)</f>
        <v>0</v>
      </c>
      <c r="N67" s="246"/>
      <c r="O67" s="247">
        <f>SUBTOTAL(9,O68:O70)</f>
        <v>0</v>
      </c>
      <c r="P67" s="238" t="s">
        <v>1944</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1861</v>
      </c>
      <c r="I68" s="245">
        <v>0</v>
      </c>
      <c r="J68" s="246">
        <v>36</v>
      </c>
      <c r="K68" s="247">
        <f>I68*J68</f>
        <v>0</v>
      </c>
      <c r="L68" s="251" t="s">
        <v>1902</v>
      </c>
      <c r="M68" s="245">
        <v>0</v>
      </c>
      <c r="N68" s="246">
        <v>12</v>
      </c>
      <c r="O68" s="247">
        <f>M68*N68</f>
        <v>0</v>
      </c>
      <c r="P68" s="251" t="s">
        <v>1945</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1862</v>
      </c>
      <c r="I69" s="245">
        <v>0</v>
      </c>
      <c r="J69" s="246">
        <v>36</v>
      </c>
      <c r="K69" s="247">
        <f>I69*J69</f>
        <v>0</v>
      </c>
      <c r="L69" s="251" t="s">
        <v>1903</v>
      </c>
      <c r="M69" s="245">
        <v>0</v>
      </c>
      <c r="N69" s="246">
        <v>12</v>
      </c>
      <c r="O69" s="247">
        <f>M69*N69</f>
        <v>0</v>
      </c>
      <c r="P69" s="251" t="s">
        <v>1946</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1863</v>
      </c>
      <c r="I70" s="245">
        <v>0</v>
      </c>
      <c r="J70" s="246">
        <v>36</v>
      </c>
      <c r="K70" s="247">
        <f>I70*J70</f>
        <v>0</v>
      </c>
      <c r="L70" s="251" t="s">
        <v>1904</v>
      </c>
      <c r="M70" s="245">
        <v>0</v>
      </c>
      <c r="N70" s="246">
        <v>12</v>
      </c>
      <c r="O70" s="247">
        <f>M70*N70</f>
        <v>0</v>
      </c>
      <c r="P70" s="251" t="s">
        <v>1947</v>
      </c>
      <c r="Q70" s="245">
        <v>0</v>
      </c>
      <c r="R70" s="246">
        <v>12</v>
      </c>
      <c r="S70" s="247">
        <f>Q70*R70</f>
        <v>0</v>
      </c>
      <c r="T70" s="303"/>
      <c r="U70" s="248"/>
    </row>
    <row r="71" spans="1:21" ht="15.5" x14ac:dyDescent="0.35">
      <c r="A71" s="238" t="s">
        <v>160</v>
      </c>
      <c r="B71" s="239"/>
      <c r="C71" s="240"/>
      <c r="D71" s="241"/>
      <c r="E71" s="242"/>
      <c r="F71" s="243"/>
      <c r="G71" s="244"/>
      <c r="H71" s="238" t="s">
        <v>1864</v>
      </c>
      <c r="I71" s="245">
        <f>SUBTOTAL(9,I72:I77)</f>
        <v>0</v>
      </c>
      <c r="J71" s="246"/>
      <c r="K71" s="247">
        <f>SUBTOTAL(9,K72:K77)</f>
        <v>0</v>
      </c>
      <c r="L71" s="238" t="s">
        <v>1905</v>
      </c>
      <c r="M71" s="245">
        <f>SUBTOTAL(9,M72:M77)</f>
        <v>0</v>
      </c>
      <c r="N71" s="246"/>
      <c r="O71" s="247">
        <f>SUBTOTAL(9,O72:O77)</f>
        <v>0</v>
      </c>
      <c r="P71" s="238" t="s">
        <v>1948</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1865</v>
      </c>
      <c r="I72" s="245">
        <v>0</v>
      </c>
      <c r="J72" s="246">
        <v>36</v>
      </c>
      <c r="K72" s="247">
        <f t="shared" ref="K72:K77" si="0">I72*J72</f>
        <v>0</v>
      </c>
      <c r="L72" s="251" t="s">
        <v>1906</v>
      </c>
      <c r="M72" s="245">
        <v>0</v>
      </c>
      <c r="N72" s="246">
        <v>12</v>
      </c>
      <c r="O72" s="247">
        <f t="shared" ref="O72:O77" si="1">M72*N72</f>
        <v>0</v>
      </c>
      <c r="P72" s="251" t="s">
        <v>1949</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1866</v>
      </c>
      <c r="I73" s="245">
        <v>0</v>
      </c>
      <c r="J73" s="246">
        <v>36</v>
      </c>
      <c r="K73" s="247">
        <f t="shared" si="0"/>
        <v>0</v>
      </c>
      <c r="L73" s="251" t="s">
        <v>1907</v>
      </c>
      <c r="M73" s="245">
        <v>0</v>
      </c>
      <c r="N73" s="246">
        <v>12</v>
      </c>
      <c r="O73" s="247">
        <f t="shared" si="1"/>
        <v>0</v>
      </c>
      <c r="P73" s="251" t="s">
        <v>1950</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1867</v>
      </c>
      <c r="I74" s="245">
        <v>0</v>
      </c>
      <c r="J74" s="246">
        <v>36</v>
      </c>
      <c r="K74" s="247">
        <f t="shared" si="0"/>
        <v>0</v>
      </c>
      <c r="L74" s="251" t="s">
        <v>1908</v>
      </c>
      <c r="M74" s="245">
        <v>0</v>
      </c>
      <c r="N74" s="246">
        <v>12</v>
      </c>
      <c r="O74" s="247">
        <f t="shared" si="1"/>
        <v>0</v>
      </c>
      <c r="P74" s="251" t="s">
        <v>1951</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1868</v>
      </c>
      <c r="I75" s="245">
        <v>0</v>
      </c>
      <c r="J75" s="246">
        <v>36</v>
      </c>
      <c r="K75" s="247">
        <f t="shared" si="0"/>
        <v>0</v>
      </c>
      <c r="L75" s="251" t="s">
        <v>1909</v>
      </c>
      <c r="M75" s="245">
        <v>0</v>
      </c>
      <c r="N75" s="246">
        <v>12</v>
      </c>
      <c r="O75" s="247">
        <f t="shared" si="1"/>
        <v>0</v>
      </c>
      <c r="P75" s="251" t="s">
        <v>1952</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1869</v>
      </c>
      <c r="I76" s="245">
        <v>0</v>
      </c>
      <c r="J76" s="246">
        <v>36</v>
      </c>
      <c r="K76" s="247">
        <f t="shared" si="0"/>
        <v>0</v>
      </c>
      <c r="L76" s="251" t="s">
        <v>1910</v>
      </c>
      <c r="M76" s="245">
        <v>0</v>
      </c>
      <c r="N76" s="246">
        <v>12</v>
      </c>
      <c r="O76" s="247">
        <f t="shared" si="1"/>
        <v>0</v>
      </c>
      <c r="P76" s="251" t="s">
        <v>1953</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1870</v>
      </c>
      <c r="I77" s="245">
        <v>0</v>
      </c>
      <c r="J77" s="246">
        <v>36</v>
      </c>
      <c r="K77" s="247">
        <f t="shared" si="0"/>
        <v>0</v>
      </c>
      <c r="L77" s="251" t="s">
        <v>1911</v>
      </c>
      <c r="M77" s="245">
        <v>0</v>
      </c>
      <c r="N77" s="246">
        <v>12</v>
      </c>
      <c r="O77" s="247">
        <f t="shared" si="1"/>
        <v>0</v>
      </c>
      <c r="P77" s="251" t="s">
        <v>1954</v>
      </c>
      <c r="Q77" s="245">
        <v>0</v>
      </c>
      <c r="R77" s="246">
        <v>12</v>
      </c>
      <c r="S77" s="247">
        <f t="shared" si="2"/>
        <v>0</v>
      </c>
      <c r="T77" s="303"/>
      <c r="U77" s="248"/>
    </row>
    <row r="78" spans="1:21" ht="15.5" x14ac:dyDescent="0.35">
      <c r="A78" s="229" t="s">
        <v>41</v>
      </c>
      <c r="B78" s="230" t="s">
        <v>703</v>
      </c>
      <c r="C78" s="231"/>
      <c r="D78" s="232"/>
      <c r="E78" s="233"/>
      <c r="F78" s="234"/>
      <c r="G78" s="235"/>
      <c r="H78" s="229" t="s">
        <v>1871</v>
      </c>
      <c r="I78" s="236">
        <f>SUBTOTAL(9,I79:I96)</f>
        <v>0</v>
      </c>
      <c r="J78" s="254"/>
      <c r="K78" s="226">
        <f>SUBTOTAL(9,K79:K96)</f>
        <v>0</v>
      </c>
      <c r="L78" s="229" t="s">
        <v>1912</v>
      </c>
      <c r="M78" s="236">
        <f>SUBTOTAL(9,M79:M96)</f>
        <v>0</v>
      </c>
      <c r="N78" s="254"/>
      <c r="O78" s="226">
        <f>SUBTOTAL(9,O79:O96)</f>
        <v>0</v>
      </c>
      <c r="P78" s="229" t="s">
        <v>1955</v>
      </c>
      <c r="Q78" s="236">
        <f>SUBTOTAL(9,Q79:Q96)</f>
        <v>0</v>
      </c>
      <c r="R78" s="254"/>
      <c r="S78" s="226">
        <f>SUBTOTAL(9,S79:S96)</f>
        <v>0</v>
      </c>
      <c r="T78" s="303"/>
      <c r="U78" s="227"/>
    </row>
    <row r="79" spans="1:21" ht="15.5" x14ac:dyDescent="0.35">
      <c r="A79" s="238" t="s">
        <v>550</v>
      </c>
      <c r="B79" s="239"/>
      <c r="C79" s="240"/>
      <c r="D79" s="241"/>
      <c r="E79" s="242"/>
      <c r="F79" s="243"/>
      <c r="G79" s="244"/>
      <c r="H79" s="238" t="s">
        <v>1872</v>
      </c>
      <c r="I79" s="245">
        <f>SUBTOTAL(9,I80:I82)</f>
        <v>0</v>
      </c>
      <c r="J79" s="246"/>
      <c r="K79" s="247">
        <f>SUBTOTAL(9,K80:K82)</f>
        <v>0</v>
      </c>
      <c r="L79" s="238" t="s">
        <v>1913</v>
      </c>
      <c r="M79" s="245">
        <f>SUBTOTAL(9,M80:M82)</f>
        <v>0</v>
      </c>
      <c r="N79" s="246"/>
      <c r="O79" s="247">
        <f>SUBTOTAL(9,O80:O82)</f>
        <v>0</v>
      </c>
      <c r="P79" s="238" t="s">
        <v>1956</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1873</v>
      </c>
      <c r="I80" s="245">
        <v>0</v>
      </c>
      <c r="J80" s="246">
        <v>36</v>
      </c>
      <c r="K80" s="247">
        <f>I80*J80</f>
        <v>0</v>
      </c>
      <c r="L80" s="251" t="s">
        <v>1914</v>
      </c>
      <c r="M80" s="245">
        <v>0</v>
      </c>
      <c r="N80" s="246">
        <v>12</v>
      </c>
      <c r="O80" s="247">
        <f>M80*N80</f>
        <v>0</v>
      </c>
      <c r="P80" s="251" t="s">
        <v>1957</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1874</v>
      </c>
      <c r="I81" s="245">
        <v>0</v>
      </c>
      <c r="J81" s="246">
        <v>36</v>
      </c>
      <c r="K81" s="247">
        <f>I81*J81</f>
        <v>0</v>
      </c>
      <c r="L81" s="251" t="s">
        <v>1915</v>
      </c>
      <c r="M81" s="245">
        <v>0</v>
      </c>
      <c r="N81" s="246">
        <v>12</v>
      </c>
      <c r="O81" s="247">
        <f>M81*N81</f>
        <v>0</v>
      </c>
      <c r="P81" s="251" t="s">
        <v>1958</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1875</v>
      </c>
      <c r="I82" s="245">
        <v>0</v>
      </c>
      <c r="J82" s="246">
        <v>36</v>
      </c>
      <c r="K82" s="247">
        <f>I82*J82</f>
        <v>0</v>
      </c>
      <c r="L82" s="251" t="s">
        <v>1916</v>
      </c>
      <c r="M82" s="245">
        <v>0</v>
      </c>
      <c r="N82" s="246">
        <v>12</v>
      </c>
      <c r="O82" s="247">
        <f>M82*N82</f>
        <v>0</v>
      </c>
      <c r="P82" s="251" t="s">
        <v>1959</v>
      </c>
      <c r="Q82" s="245">
        <v>0</v>
      </c>
      <c r="R82" s="246">
        <v>12</v>
      </c>
      <c r="S82" s="247">
        <f>Q82*R82</f>
        <v>0</v>
      </c>
      <c r="T82" s="303"/>
      <c r="U82" s="248"/>
    </row>
    <row r="83" spans="1:21" ht="15.5" x14ac:dyDescent="0.35">
      <c r="A83" s="238" t="s">
        <v>160</v>
      </c>
      <c r="B83" s="239"/>
      <c r="C83" s="240"/>
      <c r="D83" s="241"/>
      <c r="E83" s="242"/>
      <c r="F83" s="243"/>
      <c r="G83" s="244"/>
      <c r="H83" s="238" t="s">
        <v>1876</v>
      </c>
      <c r="I83" s="245">
        <f>SUBTOTAL(9,I84:I89)</f>
        <v>0</v>
      </c>
      <c r="J83" s="246"/>
      <c r="K83" s="247">
        <f>SUBTOTAL(9,K84:K89)</f>
        <v>0</v>
      </c>
      <c r="L83" s="238" t="s">
        <v>1917</v>
      </c>
      <c r="M83" s="245">
        <f>SUBTOTAL(9,M84:M89)</f>
        <v>0</v>
      </c>
      <c r="N83" s="246"/>
      <c r="O83" s="247">
        <f>SUBTOTAL(9,O84:O89)</f>
        <v>0</v>
      </c>
      <c r="P83" s="238" t="s">
        <v>1960</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1877</v>
      </c>
      <c r="I84" s="245">
        <v>0</v>
      </c>
      <c r="J84" s="246">
        <v>36</v>
      </c>
      <c r="K84" s="247">
        <f t="shared" ref="K84:K89" si="3">I84*J84</f>
        <v>0</v>
      </c>
      <c r="L84" s="251" t="s">
        <v>1918</v>
      </c>
      <c r="M84" s="245">
        <v>0</v>
      </c>
      <c r="N84" s="246">
        <v>12</v>
      </c>
      <c r="O84" s="247">
        <f t="shared" ref="O84:O89" si="4">M84*N84</f>
        <v>0</v>
      </c>
      <c r="P84" s="251" t="s">
        <v>1961</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1878</v>
      </c>
      <c r="I85" s="245">
        <v>0</v>
      </c>
      <c r="J85" s="246">
        <v>36</v>
      </c>
      <c r="K85" s="247">
        <f t="shared" si="3"/>
        <v>0</v>
      </c>
      <c r="L85" s="251" t="s">
        <v>1919</v>
      </c>
      <c r="M85" s="245">
        <v>0</v>
      </c>
      <c r="N85" s="246">
        <v>12</v>
      </c>
      <c r="O85" s="247">
        <f t="shared" si="4"/>
        <v>0</v>
      </c>
      <c r="P85" s="251" t="s">
        <v>1962</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1879</v>
      </c>
      <c r="I86" s="245">
        <v>0</v>
      </c>
      <c r="J86" s="246">
        <v>36</v>
      </c>
      <c r="K86" s="247">
        <f t="shared" si="3"/>
        <v>0</v>
      </c>
      <c r="L86" s="251" t="s">
        <v>1920</v>
      </c>
      <c r="M86" s="245">
        <v>0</v>
      </c>
      <c r="N86" s="246">
        <v>12</v>
      </c>
      <c r="O86" s="247">
        <f t="shared" si="4"/>
        <v>0</v>
      </c>
      <c r="P86" s="251" t="s">
        <v>1963</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1880</v>
      </c>
      <c r="I87" s="245">
        <v>0</v>
      </c>
      <c r="J87" s="246">
        <v>36</v>
      </c>
      <c r="K87" s="247">
        <f t="shared" si="3"/>
        <v>0</v>
      </c>
      <c r="L87" s="251" t="s">
        <v>1921</v>
      </c>
      <c r="M87" s="245">
        <v>0</v>
      </c>
      <c r="N87" s="246">
        <v>12</v>
      </c>
      <c r="O87" s="247">
        <f t="shared" si="4"/>
        <v>0</v>
      </c>
      <c r="P87" s="251" t="s">
        <v>1964</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1881</v>
      </c>
      <c r="I88" s="245">
        <v>0</v>
      </c>
      <c r="J88" s="246">
        <v>36</v>
      </c>
      <c r="K88" s="247">
        <f t="shared" si="3"/>
        <v>0</v>
      </c>
      <c r="L88" s="251" t="s">
        <v>1922</v>
      </c>
      <c r="M88" s="245">
        <v>0</v>
      </c>
      <c r="N88" s="246">
        <v>12</v>
      </c>
      <c r="O88" s="247">
        <f t="shared" si="4"/>
        <v>0</v>
      </c>
      <c r="P88" s="251" t="s">
        <v>1965</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1882</v>
      </c>
      <c r="I89" s="245">
        <v>0</v>
      </c>
      <c r="J89" s="246">
        <v>36</v>
      </c>
      <c r="K89" s="247">
        <f t="shared" si="3"/>
        <v>0</v>
      </c>
      <c r="L89" s="251" t="s">
        <v>1923</v>
      </c>
      <c r="M89" s="245">
        <v>0</v>
      </c>
      <c r="N89" s="246">
        <v>12</v>
      </c>
      <c r="O89" s="247">
        <f t="shared" si="4"/>
        <v>0</v>
      </c>
      <c r="P89" s="251" t="s">
        <v>1966</v>
      </c>
      <c r="Q89" s="245">
        <v>0</v>
      </c>
      <c r="R89" s="246">
        <v>12</v>
      </c>
      <c r="S89" s="247">
        <f t="shared" si="5"/>
        <v>0</v>
      </c>
      <c r="T89" s="303"/>
      <c r="U89" s="248"/>
    </row>
    <row r="90" spans="1:21" ht="15.5" x14ac:dyDescent="0.35">
      <c r="A90" s="249" t="s">
        <v>568</v>
      </c>
      <c r="B90" s="239"/>
      <c r="C90" s="240"/>
      <c r="D90" s="241"/>
      <c r="E90" s="242"/>
      <c r="F90" s="243"/>
      <c r="G90" s="244"/>
      <c r="H90" s="238" t="s">
        <v>1883</v>
      </c>
      <c r="I90" s="245">
        <f>SUBTOTAL(9,I91:I96)</f>
        <v>0</v>
      </c>
      <c r="J90" s="246"/>
      <c r="K90" s="247">
        <f>SUBTOTAL(9,K91:K96)</f>
        <v>0</v>
      </c>
      <c r="L90" s="238" t="s">
        <v>1924</v>
      </c>
      <c r="M90" s="245">
        <f>SUBTOTAL(9,M91:M96)</f>
        <v>0</v>
      </c>
      <c r="N90" s="246"/>
      <c r="O90" s="247">
        <f>SUBTOTAL(9,O91:O96)</f>
        <v>0</v>
      </c>
      <c r="P90" s="238" t="s">
        <v>1967</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1884</v>
      </c>
      <c r="I91" s="245">
        <v>0</v>
      </c>
      <c r="J91" s="246">
        <v>36</v>
      </c>
      <c r="K91" s="247">
        <f t="shared" ref="K91:K96" si="6">I91*J91</f>
        <v>0</v>
      </c>
      <c r="L91" s="251" t="s">
        <v>1925</v>
      </c>
      <c r="M91" s="245">
        <v>0</v>
      </c>
      <c r="N91" s="246">
        <v>12</v>
      </c>
      <c r="O91" s="247">
        <f t="shared" ref="O91:O96" si="7">M91*N91</f>
        <v>0</v>
      </c>
      <c r="P91" s="251" t="s">
        <v>1968</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1885</v>
      </c>
      <c r="I92" s="245">
        <v>0</v>
      </c>
      <c r="J92" s="246">
        <v>36</v>
      </c>
      <c r="K92" s="247">
        <f t="shared" si="6"/>
        <v>0</v>
      </c>
      <c r="L92" s="251" t="s">
        <v>1926</v>
      </c>
      <c r="M92" s="245">
        <v>0</v>
      </c>
      <c r="N92" s="246">
        <v>12</v>
      </c>
      <c r="O92" s="247">
        <f t="shared" si="7"/>
        <v>0</v>
      </c>
      <c r="P92" s="251" t="s">
        <v>1969</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1886</v>
      </c>
      <c r="I93" s="245">
        <v>0</v>
      </c>
      <c r="J93" s="246">
        <v>36</v>
      </c>
      <c r="K93" s="247">
        <f t="shared" si="6"/>
        <v>0</v>
      </c>
      <c r="L93" s="251" t="s">
        <v>1927</v>
      </c>
      <c r="M93" s="245">
        <v>0</v>
      </c>
      <c r="N93" s="246">
        <v>12</v>
      </c>
      <c r="O93" s="247">
        <f t="shared" si="7"/>
        <v>0</v>
      </c>
      <c r="P93" s="251" t="s">
        <v>1970</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1887</v>
      </c>
      <c r="I94" s="245">
        <v>0</v>
      </c>
      <c r="J94" s="246">
        <v>36</v>
      </c>
      <c r="K94" s="247">
        <f t="shared" si="6"/>
        <v>0</v>
      </c>
      <c r="L94" s="251" t="s">
        <v>1928</v>
      </c>
      <c r="M94" s="245">
        <v>0</v>
      </c>
      <c r="N94" s="246">
        <v>12</v>
      </c>
      <c r="O94" s="247">
        <f t="shared" si="7"/>
        <v>0</v>
      </c>
      <c r="P94" s="251" t="s">
        <v>1971</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1888</v>
      </c>
      <c r="I95" s="245">
        <v>0</v>
      </c>
      <c r="J95" s="246">
        <v>36</v>
      </c>
      <c r="K95" s="247">
        <f t="shared" si="6"/>
        <v>0</v>
      </c>
      <c r="L95" s="251" t="s">
        <v>1929</v>
      </c>
      <c r="M95" s="245">
        <v>0</v>
      </c>
      <c r="N95" s="246">
        <v>12</v>
      </c>
      <c r="O95" s="247">
        <f t="shared" si="7"/>
        <v>0</v>
      </c>
      <c r="P95" s="251" t="s">
        <v>1972</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1889</v>
      </c>
      <c r="I96" s="245">
        <v>0</v>
      </c>
      <c r="J96" s="246">
        <v>36</v>
      </c>
      <c r="K96" s="247">
        <f t="shared" si="6"/>
        <v>0</v>
      </c>
      <c r="L96" s="251" t="s">
        <v>1930</v>
      </c>
      <c r="M96" s="245">
        <v>0</v>
      </c>
      <c r="N96" s="246">
        <v>12</v>
      </c>
      <c r="O96" s="247">
        <f t="shared" si="7"/>
        <v>0</v>
      </c>
      <c r="P96" s="251" t="s">
        <v>1973</v>
      </c>
      <c r="Q96" s="245">
        <v>0</v>
      </c>
      <c r="R96" s="246">
        <v>12</v>
      </c>
      <c r="S96" s="247">
        <f t="shared" si="8"/>
        <v>0</v>
      </c>
      <c r="T96" s="303"/>
      <c r="U96" s="248"/>
    </row>
    <row r="97" spans="1:21" ht="15.5" x14ac:dyDescent="0.35">
      <c r="A97" s="229" t="s">
        <v>42</v>
      </c>
      <c r="B97" s="230" t="s">
        <v>704</v>
      </c>
      <c r="C97" s="231"/>
      <c r="D97" s="232"/>
      <c r="E97" s="233"/>
      <c r="F97" s="234"/>
      <c r="G97" s="235"/>
      <c r="H97" s="229" t="s">
        <v>2318</v>
      </c>
      <c r="I97" s="236">
        <f>SUBTOTAL(9,I98)</f>
        <v>0</v>
      </c>
      <c r="J97" s="254"/>
      <c r="K97" s="226">
        <f>SUBTOTAL(9,K98)</f>
        <v>0</v>
      </c>
      <c r="L97" s="229" t="s">
        <v>1931</v>
      </c>
      <c r="M97" s="236">
        <f>SUBTOTAL(9,M98)</f>
        <v>0</v>
      </c>
      <c r="N97" s="254"/>
      <c r="O97" s="226">
        <f>SUBTOTAL(9,O98)</f>
        <v>0</v>
      </c>
      <c r="P97" s="229" t="s">
        <v>1974</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2319</v>
      </c>
      <c r="I98" s="269">
        <v>0</v>
      </c>
      <c r="J98" s="273">
        <v>36</v>
      </c>
      <c r="K98" s="270">
        <f>I98*J98</f>
        <v>0</v>
      </c>
      <c r="L98" s="268" t="s">
        <v>1932</v>
      </c>
      <c r="M98" s="269">
        <v>0</v>
      </c>
      <c r="N98" s="273">
        <v>12</v>
      </c>
      <c r="O98" s="270">
        <f>M98*N98</f>
        <v>0</v>
      </c>
      <c r="P98" s="268" t="s">
        <v>1975</v>
      </c>
      <c r="Q98" s="269">
        <v>0</v>
      </c>
      <c r="R98" s="273">
        <v>12</v>
      </c>
      <c r="S98" s="270">
        <f>Q98*R98</f>
        <v>0</v>
      </c>
      <c r="T98" s="304"/>
      <c r="U98" s="271"/>
    </row>
    <row r="1048491" spans="3:3" x14ac:dyDescent="0.35">
      <c r="C1048491" s="274" t="s">
        <v>15</v>
      </c>
    </row>
  </sheetData>
  <mergeCells count="26">
    <mergeCell ref="P53:S53"/>
    <mergeCell ref="T53:T54"/>
    <mergeCell ref="U53:U54"/>
    <mergeCell ref="T55:T98"/>
    <mergeCell ref="T3:T51"/>
    <mergeCell ref="A53:A54"/>
    <mergeCell ref="B53:B54"/>
    <mergeCell ref="C53:C54"/>
    <mergeCell ref="D53:D54"/>
    <mergeCell ref="E53:E54"/>
    <mergeCell ref="F53:F54"/>
    <mergeCell ref="G53:G54"/>
    <mergeCell ref="H53:K53"/>
    <mergeCell ref="L53:O53"/>
    <mergeCell ref="G1:G2"/>
    <mergeCell ref="H1:K1"/>
    <mergeCell ref="L1:O1"/>
    <mergeCell ref="P1:S1"/>
    <mergeCell ref="T1:T2"/>
    <mergeCell ref="U1:U2"/>
    <mergeCell ref="A1:A2"/>
    <mergeCell ref="B1:B2"/>
    <mergeCell ref="C1:C2"/>
    <mergeCell ref="D1:D2"/>
    <mergeCell ref="E1:E2"/>
    <mergeCell ref="F1:F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50" zoomScaleNormal="5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1.906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559</v>
      </c>
      <c r="B3" s="222"/>
      <c r="C3" s="222"/>
      <c r="D3" s="222"/>
      <c r="E3" s="222"/>
      <c r="F3" s="222"/>
      <c r="G3" s="223">
        <v>150</v>
      </c>
      <c r="H3" s="224" t="s">
        <v>34</v>
      </c>
      <c r="I3" s="222"/>
      <c r="J3" s="225"/>
      <c r="K3" s="226">
        <f>SUBTOTAL(9,K4:K51)</f>
        <v>0</v>
      </c>
      <c r="L3" s="224" t="s">
        <v>59</v>
      </c>
      <c r="M3" s="222"/>
      <c r="N3" s="225"/>
      <c r="O3" s="226">
        <f>SUBTOTAL(9,O4:O51)</f>
        <v>0</v>
      </c>
      <c r="P3" s="224" t="s">
        <v>78</v>
      </c>
      <c r="Q3" s="222"/>
      <c r="R3" s="225"/>
      <c r="S3" s="226">
        <f>SUBTOTAL(9,S4:S51)</f>
        <v>0</v>
      </c>
      <c r="T3" s="302"/>
      <c r="U3" s="227"/>
    </row>
    <row r="4" spans="1:21" s="228" customFormat="1" ht="15.65" customHeight="1" x14ac:dyDescent="0.35">
      <c r="A4" s="229" t="s">
        <v>39</v>
      </c>
      <c r="B4" s="230" t="s">
        <v>701</v>
      </c>
      <c r="C4" s="231"/>
      <c r="D4" s="232"/>
      <c r="E4" s="233"/>
      <c r="F4" s="234"/>
      <c r="G4" s="235"/>
      <c r="H4" s="229" t="s">
        <v>1976</v>
      </c>
      <c r="I4" s="236">
        <f>SUBTOTAL(9,I5:I6)</f>
        <v>0</v>
      </c>
      <c r="J4" s="237"/>
      <c r="K4" s="226">
        <f>SUBTOTAL(9,K5:K6)</f>
        <v>0</v>
      </c>
      <c r="L4" s="229" t="s">
        <v>2004</v>
      </c>
      <c r="M4" s="236">
        <f>SUBTOTAL(9,M5:M6)</f>
        <v>0</v>
      </c>
      <c r="N4" s="237"/>
      <c r="O4" s="226">
        <f>SUBTOTAL(9,O5:O6)</f>
        <v>0</v>
      </c>
      <c r="P4" s="229" t="s">
        <v>2032</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23</v>
      </c>
      <c r="H5" s="238" t="s">
        <v>1977</v>
      </c>
      <c r="I5" s="245">
        <v>0</v>
      </c>
      <c r="J5" s="246">
        <v>36</v>
      </c>
      <c r="K5" s="247">
        <f>I5*J5</f>
        <v>0</v>
      </c>
      <c r="L5" s="238" t="s">
        <v>2005</v>
      </c>
      <c r="M5" s="245">
        <v>0</v>
      </c>
      <c r="N5" s="246">
        <v>12</v>
      </c>
      <c r="O5" s="247">
        <f>M5*N5</f>
        <v>0</v>
      </c>
      <c r="P5" s="238" t="s">
        <v>2033</v>
      </c>
      <c r="Q5" s="245">
        <v>0</v>
      </c>
      <c r="R5" s="246">
        <v>12</v>
      </c>
      <c r="S5" s="247">
        <f>Q5*R5</f>
        <v>0</v>
      </c>
      <c r="T5" s="303"/>
      <c r="U5" s="248"/>
    </row>
    <row r="6" spans="1:21" ht="15.65" customHeight="1" x14ac:dyDescent="0.35">
      <c r="A6" s="238" t="s">
        <v>160</v>
      </c>
      <c r="B6" s="239"/>
      <c r="C6" s="240" t="s">
        <v>114</v>
      </c>
      <c r="D6" s="241" t="s">
        <v>115</v>
      </c>
      <c r="E6" s="242" t="s">
        <v>43</v>
      </c>
      <c r="F6" s="243" t="s">
        <v>920</v>
      </c>
      <c r="G6" s="244">
        <v>23</v>
      </c>
      <c r="H6" s="238" t="s">
        <v>1978</v>
      </c>
      <c r="I6" s="245">
        <v>0</v>
      </c>
      <c r="J6" s="246">
        <v>36</v>
      </c>
      <c r="K6" s="247">
        <f>I6*J6</f>
        <v>0</v>
      </c>
      <c r="L6" s="238" t="s">
        <v>2006</v>
      </c>
      <c r="M6" s="245">
        <v>0</v>
      </c>
      <c r="N6" s="246">
        <v>12</v>
      </c>
      <c r="O6" s="247">
        <f>M6*N6</f>
        <v>0</v>
      </c>
      <c r="P6" s="238" t="s">
        <v>2034</v>
      </c>
      <c r="Q6" s="245">
        <v>0</v>
      </c>
      <c r="R6" s="246">
        <v>12</v>
      </c>
      <c r="S6" s="247">
        <f>Q6*R6</f>
        <v>0</v>
      </c>
      <c r="T6" s="303"/>
      <c r="U6" s="248"/>
    </row>
    <row r="7" spans="1:21" s="228" customFormat="1" ht="15.65" customHeight="1" x14ac:dyDescent="0.35">
      <c r="A7" s="229" t="s">
        <v>40</v>
      </c>
      <c r="B7" s="230" t="s">
        <v>702</v>
      </c>
      <c r="C7" s="231"/>
      <c r="D7" s="232"/>
      <c r="E7" s="233"/>
      <c r="F7" s="234"/>
      <c r="G7" s="235"/>
      <c r="H7" s="229" t="s">
        <v>1979</v>
      </c>
      <c r="I7" s="236">
        <f>SUBTOTAL(9,I8:I28)</f>
        <v>0</v>
      </c>
      <c r="J7" s="237"/>
      <c r="K7" s="226">
        <f>SUBTOTAL(9,K8:K28)</f>
        <v>0</v>
      </c>
      <c r="L7" s="229" t="s">
        <v>2007</v>
      </c>
      <c r="M7" s="236">
        <f>SUBTOTAL(9,M8:M28)</f>
        <v>0</v>
      </c>
      <c r="N7" s="237"/>
      <c r="O7" s="226">
        <f>SUBTOTAL(9,O8:O28)</f>
        <v>0</v>
      </c>
      <c r="P7" s="229" t="s">
        <v>2035</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90</v>
      </c>
      <c r="H8" s="238" t="s">
        <v>1980</v>
      </c>
      <c r="I8" s="245">
        <v>0</v>
      </c>
      <c r="J8" s="246">
        <v>36</v>
      </c>
      <c r="K8" s="247">
        <f>I8*J8</f>
        <v>0</v>
      </c>
      <c r="L8" s="238" t="s">
        <v>2008</v>
      </c>
      <c r="M8" s="245">
        <v>0</v>
      </c>
      <c r="N8" s="246">
        <v>12</v>
      </c>
      <c r="O8" s="247">
        <f>M8*N8</f>
        <v>0</v>
      </c>
      <c r="P8" s="238" t="s">
        <v>2036</v>
      </c>
      <c r="Q8" s="245">
        <v>0</v>
      </c>
      <c r="R8" s="246">
        <v>12</v>
      </c>
      <c r="S8" s="247">
        <f>Q8*R8</f>
        <v>0</v>
      </c>
      <c r="T8" s="303"/>
      <c r="U8" s="248"/>
    </row>
    <row r="9" spans="1:21" ht="15.65" customHeight="1" x14ac:dyDescent="0.35">
      <c r="A9" s="238" t="s">
        <v>160</v>
      </c>
      <c r="B9" s="239"/>
      <c r="C9" s="240" t="s">
        <v>114</v>
      </c>
      <c r="D9" s="241" t="s">
        <v>115</v>
      </c>
      <c r="E9" s="242" t="s">
        <v>43</v>
      </c>
      <c r="F9" s="243" t="s">
        <v>920</v>
      </c>
      <c r="G9" s="244">
        <v>90</v>
      </c>
      <c r="H9" s="238" t="s">
        <v>1981</v>
      </c>
      <c r="I9" s="245">
        <v>0</v>
      </c>
      <c r="J9" s="246">
        <v>36</v>
      </c>
      <c r="K9" s="247">
        <f>I9*J9</f>
        <v>0</v>
      </c>
      <c r="L9" s="238" t="s">
        <v>2009</v>
      </c>
      <c r="M9" s="245">
        <v>0</v>
      </c>
      <c r="N9" s="246">
        <v>12</v>
      </c>
      <c r="O9" s="247">
        <f>M9*N9</f>
        <v>0</v>
      </c>
      <c r="P9" s="238" t="s">
        <v>2037</v>
      </c>
      <c r="Q9" s="245">
        <v>0</v>
      </c>
      <c r="R9" s="246">
        <v>12</v>
      </c>
      <c r="S9" s="247">
        <f>Q9*R9</f>
        <v>0</v>
      </c>
      <c r="T9" s="303"/>
      <c r="U9" s="248"/>
    </row>
    <row r="10" spans="1:21" ht="15.65" customHeight="1" x14ac:dyDescent="0.35">
      <c r="A10" s="249" t="s">
        <v>568</v>
      </c>
      <c r="B10" s="239"/>
      <c r="C10" s="240"/>
      <c r="D10" s="241"/>
      <c r="E10" s="242"/>
      <c r="F10" s="243"/>
      <c r="G10" s="244"/>
      <c r="H10" s="238" t="s">
        <v>1982</v>
      </c>
      <c r="I10" s="245">
        <f>SUBTOTAL(9,I11:I15)</f>
        <v>0</v>
      </c>
      <c r="J10" s="246"/>
      <c r="K10" s="247">
        <f>SUBTOTAL(9,K11:K15)</f>
        <v>0</v>
      </c>
      <c r="L10" s="238" t="s">
        <v>2010</v>
      </c>
      <c r="M10" s="245">
        <f>SUBTOTAL(9,M11:M15)</f>
        <v>0</v>
      </c>
      <c r="N10" s="246"/>
      <c r="O10" s="247">
        <f>SUBTOTAL(9,O11:O15)</f>
        <v>0</v>
      </c>
      <c r="P10" s="238" t="s">
        <v>2038</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90</v>
      </c>
      <c r="H11" s="251" t="s">
        <v>1983</v>
      </c>
      <c r="I11" s="245">
        <v>0</v>
      </c>
      <c r="J11" s="246">
        <v>36</v>
      </c>
      <c r="K11" s="247">
        <f>I11*J11</f>
        <v>0</v>
      </c>
      <c r="L11" s="251" t="s">
        <v>2011</v>
      </c>
      <c r="M11" s="245">
        <v>0</v>
      </c>
      <c r="N11" s="246">
        <v>12</v>
      </c>
      <c r="O11" s="247">
        <f>M11*N11</f>
        <v>0</v>
      </c>
      <c r="P11" s="251" t="s">
        <v>2039</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90</v>
      </c>
      <c r="H12" s="251" t="s">
        <v>1984</v>
      </c>
      <c r="I12" s="245">
        <v>0</v>
      </c>
      <c r="J12" s="246">
        <v>36</v>
      </c>
      <c r="K12" s="247">
        <f>I12*J12</f>
        <v>0</v>
      </c>
      <c r="L12" s="251" t="s">
        <v>2012</v>
      </c>
      <c r="M12" s="245">
        <v>0</v>
      </c>
      <c r="N12" s="246">
        <v>12</v>
      </c>
      <c r="O12" s="247">
        <f>M12*N12</f>
        <v>0</v>
      </c>
      <c r="P12" s="251" t="s">
        <v>2040</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90</v>
      </c>
      <c r="H13" s="251" t="s">
        <v>1985</v>
      </c>
      <c r="I13" s="245">
        <v>0</v>
      </c>
      <c r="J13" s="246">
        <v>36</v>
      </c>
      <c r="K13" s="247">
        <f>I13*J13</f>
        <v>0</v>
      </c>
      <c r="L13" s="251" t="s">
        <v>2013</v>
      </c>
      <c r="M13" s="245">
        <v>0</v>
      </c>
      <c r="N13" s="246">
        <v>12</v>
      </c>
      <c r="O13" s="247">
        <f>M13*N13</f>
        <v>0</v>
      </c>
      <c r="P13" s="251" t="s">
        <v>2041</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90</v>
      </c>
      <c r="H14" s="251" t="s">
        <v>1986</v>
      </c>
      <c r="I14" s="245">
        <v>0</v>
      </c>
      <c r="J14" s="246">
        <v>36</v>
      </c>
      <c r="K14" s="247">
        <f>I14*J14</f>
        <v>0</v>
      </c>
      <c r="L14" s="251" t="s">
        <v>2014</v>
      </c>
      <c r="M14" s="245">
        <v>0</v>
      </c>
      <c r="N14" s="246">
        <v>12</v>
      </c>
      <c r="O14" s="247">
        <f>M14*N14</f>
        <v>0</v>
      </c>
      <c r="P14" s="251" t="s">
        <v>2042</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90</v>
      </c>
      <c r="H15" s="251" t="s">
        <v>1987</v>
      </c>
      <c r="I15" s="245">
        <v>0</v>
      </c>
      <c r="J15" s="246">
        <v>36</v>
      </c>
      <c r="K15" s="247">
        <f>I15*J15</f>
        <v>0</v>
      </c>
      <c r="L15" s="251" t="s">
        <v>2015</v>
      </c>
      <c r="M15" s="245">
        <v>0</v>
      </c>
      <c r="N15" s="246">
        <v>12</v>
      </c>
      <c r="O15" s="247">
        <f>M15*N15</f>
        <v>0</v>
      </c>
      <c r="P15" s="251" t="s">
        <v>2043</v>
      </c>
      <c r="Q15" s="245">
        <v>0</v>
      </c>
      <c r="R15" s="246">
        <v>12</v>
      </c>
      <c r="S15" s="247">
        <f>Q15*R15</f>
        <v>0</v>
      </c>
      <c r="T15" s="303"/>
      <c r="U15" s="248"/>
    </row>
    <row r="16" spans="1:21" ht="15.65" customHeight="1" x14ac:dyDescent="0.35">
      <c r="A16" s="249" t="s">
        <v>569</v>
      </c>
      <c r="B16" s="239"/>
      <c r="C16" s="240"/>
      <c r="D16" s="241"/>
      <c r="E16" s="242"/>
      <c r="F16" s="243"/>
      <c r="G16" s="244"/>
      <c r="H16" s="238" t="s">
        <v>1988</v>
      </c>
      <c r="I16" s="245">
        <f>SUBTOTAL(9,I17:I28)</f>
        <v>0</v>
      </c>
      <c r="J16" s="246"/>
      <c r="K16" s="247">
        <f>SUBTOTAL(9,K17:K28)</f>
        <v>0</v>
      </c>
      <c r="L16" s="238" t="s">
        <v>2016</v>
      </c>
      <c r="M16" s="245">
        <f>SUBTOTAL(9,M17:M28)</f>
        <v>0</v>
      </c>
      <c r="N16" s="246"/>
      <c r="O16" s="247">
        <f>SUBTOTAL(9,O17:O28)</f>
        <v>0</v>
      </c>
      <c r="P16" s="238" t="s">
        <v>2044</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1989</v>
      </c>
      <c r="I17" s="245">
        <f>SUBTOTAL(9,I18:I22)</f>
        <v>0</v>
      </c>
      <c r="J17" s="246"/>
      <c r="K17" s="247">
        <f>SUBTOTAL(9,K18:K22)</f>
        <v>0</v>
      </c>
      <c r="L17" s="251" t="s">
        <v>2017</v>
      </c>
      <c r="M17" s="245">
        <f>SUBTOTAL(9,M18:M22)</f>
        <v>0</v>
      </c>
      <c r="N17" s="246"/>
      <c r="O17" s="247">
        <f>SUBTOTAL(9,O18:O22)</f>
        <v>0</v>
      </c>
      <c r="P17" s="251" t="s">
        <v>2045</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90</v>
      </c>
      <c r="H18" s="253" t="s">
        <v>3067</v>
      </c>
      <c r="I18" s="245">
        <v>0</v>
      </c>
      <c r="J18" s="246">
        <v>36</v>
      </c>
      <c r="K18" s="247">
        <f>I18*J18</f>
        <v>0</v>
      </c>
      <c r="L18" s="253" t="s">
        <v>3087</v>
      </c>
      <c r="M18" s="245">
        <v>0</v>
      </c>
      <c r="N18" s="246">
        <v>12</v>
      </c>
      <c r="O18" s="247">
        <f>M18*N18</f>
        <v>0</v>
      </c>
      <c r="P18" s="253" t="s">
        <v>3107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90</v>
      </c>
      <c r="H19" s="253" t="s">
        <v>3068</v>
      </c>
      <c r="I19" s="245">
        <v>0</v>
      </c>
      <c r="J19" s="246">
        <v>36</v>
      </c>
      <c r="K19" s="247">
        <f>I19*J19</f>
        <v>0</v>
      </c>
      <c r="L19" s="253" t="s">
        <v>3088</v>
      </c>
      <c r="M19" s="245">
        <v>0</v>
      </c>
      <c r="N19" s="246">
        <v>12</v>
      </c>
      <c r="O19" s="247">
        <f>M19*N19</f>
        <v>0</v>
      </c>
      <c r="P19" s="253" t="s">
        <v>3108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90</v>
      </c>
      <c r="H20" s="253" t="s">
        <v>3069</v>
      </c>
      <c r="I20" s="245">
        <v>0</v>
      </c>
      <c r="J20" s="246">
        <v>36</v>
      </c>
      <c r="K20" s="247">
        <f>I20*J20</f>
        <v>0</v>
      </c>
      <c r="L20" s="253" t="s">
        <v>3089</v>
      </c>
      <c r="M20" s="245">
        <v>0</v>
      </c>
      <c r="N20" s="246">
        <v>12</v>
      </c>
      <c r="O20" s="247">
        <f>M20*N20</f>
        <v>0</v>
      </c>
      <c r="P20" s="253" t="s">
        <v>3109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90</v>
      </c>
      <c r="H21" s="253" t="s">
        <v>3070</v>
      </c>
      <c r="I21" s="245">
        <v>0</v>
      </c>
      <c r="J21" s="246">
        <v>36</v>
      </c>
      <c r="K21" s="247">
        <f>I21*J21</f>
        <v>0</v>
      </c>
      <c r="L21" s="253" t="s">
        <v>3090</v>
      </c>
      <c r="M21" s="245">
        <v>0</v>
      </c>
      <c r="N21" s="246">
        <v>12</v>
      </c>
      <c r="O21" s="247">
        <f>M21*N21</f>
        <v>0</v>
      </c>
      <c r="P21" s="253" t="s">
        <v>3110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90</v>
      </c>
      <c r="H22" s="253" t="s">
        <v>3071</v>
      </c>
      <c r="I22" s="245">
        <v>0</v>
      </c>
      <c r="J22" s="246">
        <v>36</v>
      </c>
      <c r="K22" s="247">
        <f>I22*J22</f>
        <v>0</v>
      </c>
      <c r="L22" s="253" t="s">
        <v>3091</v>
      </c>
      <c r="M22" s="245">
        <v>0</v>
      </c>
      <c r="N22" s="246">
        <v>12</v>
      </c>
      <c r="O22" s="247">
        <f>M22*N22</f>
        <v>0</v>
      </c>
      <c r="P22" s="253" t="s">
        <v>3111</v>
      </c>
      <c r="Q22" s="245">
        <v>0</v>
      </c>
      <c r="R22" s="246">
        <v>12</v>
      </c>
      <c r="S22" s="247">
        <f>Q22*R22</f>
        <v>0</v>
      </c>
      <c r="T22" s="303"/>
      <c r="U22" s="248"/>
    </row>
    <row r="23" spans="1:21" ht="15.65" customHeight="1" x14ac:dyDescent="0.35">
      <c r="A23" s="250" t="s">
        <v>2645</v>
      </c>
      <c r="B23" s="239"/>
      <c r="C23" s="240"/>
      <c r="D23" s="241"/>
      <c r="E23" s="242"/>
      <c r="F23" s="243"/>
      <c r="G23" s="244"/>
      <c r="H23" s="251" t="s">
        <v>1990</v>
      </c>
      <c r="I23" s="245">
        <f>SUBTOTAL(9,I24:I28)</f>
        <v>0</v>
      </c>
      <c r="J23" s="246"/>
      <c r="K23" s="247">
        <f>SUBTOTAL(9,K24:K28)</f>
        <v>0</v>
      </c>
      <c r="L23" s="251" t="s">
        <v>2018</v>
      </c>
      <c r="M23" s="245">
        <f>SUBTOTAL(9,M24:M28)</f>
        <v>0</v>
      </c>
      <c r="N23" s="246"/>
      <c r="O23" s="247">
        <f>SUBTOTAL(9,O24:O28)</f>
        <v>0</v>
      </c>
      <c r="P23" s="251" t="s">
        <v>2046</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90</v>
      </c>
      <c r="H24" s="253" t="s">
        <v>3072</v>
      </c>
      <c r="I24" s="245">
        <v>0</v>
      </c>
      <c r="J24" s="246">
        <v>36</v>
      </c>
      <c r="K24" s="247">
        <f>I24*J24</f>
        <v>0</v>
      </c>
      <c r="L24" s="253" t="s">
        <v>3092</v>
      </c>
      <c r="M24" s="245">
        <v>0</v>
      </c>
      <c r="N24" s="246">
        <v>12</v>
      </c>
      <c r="O24" s="247">
        <f>M24*N24</f>
        <v>0</v>
      </c>
      <c r="P24" s="253" t="s">
        <v>3112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90</v>
      </c>
      <c r="H25" s="253" t="s">
        <v>3073</v>
      </c>
      <c r="I25" s="245">
        <v>0</v>
      </c>
      <c r="J25" s="246">
        <v>36</v>
      </c>
      <c r="K25" s="247">
        <f>I25*J25</f>
        <v>0</v>
      </c>
      <c r="L25" s="253" t="s">
        <v>3093</v>
      </c>
      <c r="M25" s="245">
        <v>0</v>
      </c>
      <c r="N25" s="246">
        <v>12</v>
      </c>
      <c r="O25" s="247">
        <f>M25*N25</f>
        <v>0</v>
      </c>
      <c r="P25" s="253" t="s">
        <v>3113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90</v>
      </c>
      <c r="H26" s="253" t="s">
        <v>3074</v>
      </c>
      <c r="I26" s="245">
        <v>0</v>
      </c>
      <c r="J26" s="246">
        <v>36</v>
      </c>
      <c r="K26" s="247">
        <f>I26*J26</f>
        <v>0</v>
      </c>
      <c r="L26" s="253" t="s">
        <v>3094</v>
      </c>
      <c r="M26" s="245">
        <v>0</v>
      </c>
      <c r="N26" s="246">
        <v>12</v>
      </c>
      <c r="O26" s="247">
        <f>M26*N26</f>
        <v>0</v>
      </c>
      <c r="P26" s="253" t="s">
        <v>3114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90</v>
      </c>
      <c r="H27" s="253" t="s">
        <v>3075</v>
      </c>
      <c r="I27" s="245">
        <v>0</v>
      </c>
      <c r="J27" s="246">
        <v>36</v>
      </c>
      <c r="K27" s="247">
        <f>I27*J27</f>
        <v>0</v>
      </c>
      <c r="L27" s="253" t="s">
        <v>3095</v>
      </c>
      <c r="M27" s="245">
        <v>0</v>
      </c>
      <c r="N27" s="246">
        <v>12</v>
      </c>
      <c r="O27" s="247">
        <f>M27*N27</f>
        <v>0</v>
      </c>
      <c r="P27" s="253" t="s">
        <v>3115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90</v>
      </c>
      <c r="H28" s="253" t="s">
        <v>3076</v>
      </c>
      <c r="I28" s="245">
        <v>0</v>
      </c>
      <c r="J28" s="246">
        <v>36</v>
      </c>
      <c r="K28" s="247">
        <f>I28*J28</f>
        <v>0</v>
      </c>
      <c r="L28" s="253" t="s">
        <v>3096</v>
      </c>
      <c r="M28" s="245">
        <v>0</v>
      </c>
      <c r="N28" s="246">
        <v>12</v>
      </c>
      <c r="O28" s="247">
        <f>M28*N28</f>
        <v>0</v>
      </c>
      <c r="P28" s="253" t="s">
        <v>3116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1991</v>
      </c>
      <c r="I29" s="236">
        <f>SUBTOTAL(9,I30:I45)</f>
        <v>0</v>
      </c>
      <c r="J29" s="254"/>
      <c r="K29" s="226">
        <f>SUBTOTAL(9,K30:K45)</f>
        <v>0</v>
      </c>
      <c r="L29" s="229" t="s">
        <v>2019</v>
      </c>
      <c r="M29" s="236">
        <f>SUBTOTAL(9,M30:M45)</f>
        <v>0</v>
      </c>
      <c r="N29" s="254"/>
      <c r="O29" s="226">
        <f>SUBTOTAL(9,O30:O45)</f>
        <v>0</v>
      </c>
      <c r="P29" s="229" t="s">
        <v>2047</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30</v>
      </c>
      <c r="H30" s="238" t="s">
        <v>1992</v>
      </c>
      <c r="I30" s="245">
        <v>0</v>
      </c>
      <c r="J30" s="246">
        <v>36</v>
      </c>
      <c r="K30" s="247">
        <f>I30*J30</f>
        <v>0</v>
      </c>
      <c r="L30" s="238" t="s">
        <v>2020</v>
      </c>
      <c r="M30" s="245">
        <v>0</v>
      </c>
      <c r="N30" s="246">
        <v>12</v>
      </c>
      <c r="O30" s="247">
        <f>M30*N30</f>
        <v>0</v>
      </c>
      <c r="P30" s="238" t="s">
        <v>2048</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30</v>
      </c>
      <c r="H31" s="238" t="s">
        <v>1993</v>
      </c>
      <c r="I31" s="245">
        <v>0</v>
      </c>
      <c r="J31" s="246">
        <v>36</v>
      </c>
      <c r="K31" s="247">
        <f>I31*J31</f>
        <v>0</v>
      </c>
      <c r="L31" s="238" t="s">
        <v>2021</v>
      </c>
      <c r="M31" s="245">
        <v>0</v>
      </c>
      <c r="N31" s="246">
        <v>12</v>
      </c>
      <c r="O31" s="247">
        <f>M31*N31</f>
        <v>0</v>
      </c>
      <c r="P31" s="238" t="s">
        <v>2049</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30</v>
      </c>
      <c r="H32" s="238" t="s">
        <v>1994</v>
      </c>
      <c r="I32" s="245">
        <v>0</v>
      </c>
      <c r="J32" s="246">
        <v>36</v>
      </c>
      <c r="K32" s="247">
        <f>I32*J32</f>
        <v>0</v>
      </c>
      <c r="L32" s="238" t="s">
        <v>2022</v>
      </c>
      <c r="M32" s="245">
        <v>0</v>
      </c>
      <c r="N32" s="246">
        <v>12</v>
      </c>
      <c r="O32" s="247">
        <f>M32*N32</f>
        <v>0</v>
      </c>
      <c r="P32" s="238" t="s">
        <v>2050</v>
      </c>
      <c r="Q32" s="245">
        <v>0</v>
      </c>
      <c r="R32" s="246">
        <v>12</v>
      </c>
      <c r="S32" s="247">
        <f>Q32*R32</f>
        <v>0</v>
      </c>
      <c r="T32" s="303"/>
      <c r="U32" s="248"/>
    </row>
    <row r="33" spans="1:21" ht="15.65" customHeight="1" x14ac:dyDescent="0.35">
      <c r="A33" s="249" t="s">
        <v>569</v>
      </c>
      <c r="B33" s="239"/>
      <c r="C33" s="240"/>
      <c r="D33" s="241"/>
      <c r="E33" s="242"/>
      <c r="F33" s="243"/>
      <c r="G33" s="244"/>
      <c r="H33" s="238" t="s">
        <v>1995</v>
      </c>
      <c r="I33" s="245">
        <f>SUBTOTAL(9,I34:I45)</f>
        <v>0</v>
      </c>
      <c r="J33" s="246"/>
      <c r="K33" s="247">
        <f>SUBTOTAL(9,K34:K45)</f>
        <v>0</v>
      </c>
      <c r="L33" s="238" t="s">
        <v>2023</v>
      </c>
      <c r="M33" s="245">
        <f>SUBTOTAL(9,M34:M45)</f>
        <v>0</v>
      </c>
      <c r="N33" s="246"/>
      <c r="O33" s="247">
        <f>SUBTOTAL(9,O34:O45)</f>
        <v>0</v>
      </c>
      <c r="P33" s="238" t="s">
        <v>2051</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1996</v>
      </c>
      <c r="I34" s="245">
        <f>SUBTOTAL(9,I35:I39)</f>
        <v>0</v>
      </c>
      <c r="J34" s="246"/>
      <c r="K34" s="247">
        <f>SUBTOTAL(9,K35:K39)</f>
        <v>0</v>
      </c>
      <c r="L34" s="251" t="s">
        <v>2024</v>
      </c>
      <c r="M34" s="245">
        <f>SUBTOTAL(9,M35:M39)</f>
        <v>0</v>
      </c>
      <c r="N34" s="246"/>
      <c r="O34" s="247">
        <f>SUBTOTAL(9,O35:O39)</f>
        <v>0</v>
      </c>
      <c r="P34" s="251" t="s">
        <v>2052</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30</v>
      </c>
      <c r="H35" s="253" t="s">
        <v>3077</v>
      </c>
      <c r="I35" s="245">
        <v>0</v>
      </c>
      <c r="J35" s="246">
        <v>36</v>
      </c>
      <c r="K35" s="247">
        <f>I35*J35</f>
        <v>0</v>
      </c>
      <c r="L35" s="253" t="s">
        <v>3097</v>
      </c>
      <c r="M35" s="245">
        <v>0</v>
      </c>
      <c r="N35" s="246">
        <v>12</v>
      </c>
      <c r="O35" s="247">
        <f>M35*N35</f>
        <v>0</v>
      </c>
      <c r="P35" s="253" t="s">
        <v>3117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30</v>
      </c>
      <c r="H36" s="253" t="s">
        <v>3078</v>
      </c>
      <c r="I36" s="245">
        <v>0</v>
      </c>
      <c r="J36" s="246">
        <v>36</v>
      </c>
      <c r="K36" s="247">
        <f>I36*J36</f>
        <v>0</v>
      </c>
      <c r="L36" s="253" t="s">
        <v>3098</v>
      </c>
      <c r="M36" s="245">
        <v>0</v>
      </c>
      <c r="N36" s="246">
        <v>12</v>
      </c>
      <c r="O36" s="247">
        <f>M36*N36</f>
        <v>0</v>
      </c>
      <c r="P36" s="253" t="s">
        <v>3118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30</v>
      </c>
      <c r="H37" s="253" t="s">
        <v>3079</v>
      </c>
      <c r="I37" s="245">
        <v>0</v>
      </c>
      <c r="J37" s="246">
        <v>36</v>
      </c>
      <c r="K37" s="247">
        <f>I37*J37</f>
        <v>0</v>
      </c>
      <c r="L37" s="253" t="s">
        <v>3099</v>
      </c>
      <c r="M37" s="245">
        <v>0</v>
      </c>
      <c r="N37" s="246">
        <v>12</v>
      </c>
      <c r="O37" s="247">
        <f>M37*N37</f>
        <v>0</v>
      </c>
      <c r="P37" s="253" t="s">
        <v>3119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30</v>
      </c>
      <c r="H38" s="253" t="s">
        <v>3080</v>
      </c>
      <c r="I38" s="245">
        <v>0</v>
      </c>
      <c r="J38" s="246">
        <v>36</v>
      </c>
      <c r="K38" s="247">
        <f>I38*J38</f>
        <v>0</v>
      </c>
      <c r="L38" s="253" t="s">
        <v>3100</v>
      </c>
      <c r="M38" s="245">
        <v>0</v>
      </c>
      <c r="N38" s="246">
        <v>12</v>
      </c>
      <c r="O38" s="247">
        <f>M38*N38</f>
        <v>0</v>
      </c>
      <c r="P38" s="253" t="s">
        <v>3120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30</v>
      </c>
      <c r="H39" s="253" t="s">
        <v>3081</v>
      </c>
      <c r="I39" s="245">
        <v>0</v>
      </c>
      <c r="J39" s="246">
        <v>36</v>
      </c>
      <c r="K39" s="247">
        <f>I39*J39</f>
        <v>0</v>
      </c>
      <c r="L39" s="253" t="s">
        <v>3101</v>
      </c>
      <c r="M39" s="245">
        <v>0</v>
      </c>
      <c r="N39" s="246">
        <v>12</v>
      </c>
      <c r="O39" s="247">
        <f>M39*N39</f>
        <v>0</v>
      </c>
      <c r="P39" s="253" t="s">
        <v>3121</v>
      </c>
      <c r="Q39" s="245">
        <v>0</v>
      </c>
      <c r="R39" s="246">
        <v>12</v>
      </c>
      <c r="S39" s="247">
        <f>Q39*R39</f>
        <v>0</v>
      </c>
      <c r="T39" s="303"/>
      <c r="U39" s="248"/>
    </row>
    <row r="40" spans="1:21" ht="15.65" customHeight="1" x14ac:dyDescent="0.35">
      <c r="A40" s="250" t="s">
        <v>2645</v>
      </c>
      <c r="B40" s="239"/>
      <c r="C40" s="240"/>
      <c r="D40" s="241"/>
      <c r="E40" s="242"/>
      <c r="F40" s="243"/>
      <c r="G40" s="244"/>
      <c r="H40" s="251" t="s">
        <v>1997</v>
      </c>
      <c r="I40" s="245">
        <f>SUBTOTAL(9,I41:I45)</f>
        <v>0</v>
      </c>
      <c r="J40" s="246"/>
      <c r="K40" s="247">
        <f>SUBTOTAL(9,K41:K45)</f>
        <v>0</v>
      </c>
      <c r="L40" s="251" t="s">
        <v>2025</v>
      </c>
      <c r="M40" s="245">
        <f>SUBTOTAL(9,M41:M45)</f>
        <v>0</v>
      </c>
      <c r="N40" s="246"/>
      <c r="O40" s="247">
        <f>SUBTOTAL(9,O41:O45)</f>
        <v>0</v>
      </c>
      <c r="P40" s="251" t="s">
        <v>2053</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30</v>
      </c>
      <c r="H41" s="253" t="s">
        <v>3082</v>
      </c>
      <c r="I41" s="245">
        <v>0</v>
      </c>
      <c r="J41" s="246">
        <v>36</v>
      </c>
      <c r="K41" s="247">
        <v>0</v>
      </c>
      <c r="L41" s="253" t="s">
        <v>3102</v>
      </c>
      <c r="M41" s="245">
        <v>0</v>
      </c>
      <c r="N41" s="246">
        <v>12</v>
      </c>
      <c r="O41" s="247">
        <v>0</v>
      </c>
      <c r="P41" s="253" t="s">
        <v>3122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30</v>
      </c>
      <c r="H42" s="253" t="s">
        <v>3083</v>
      </c>
      <c r="I42" s="245">
        <v>0</v>
      </c>
      <c r="J42" s="246">
        <v>36</v>
      </c>
      <c r="K42" s="247">
        <v>0</v>
      </c>
      <c r="L42" s="253" t="s">
        <v>3103</v>
      </c>
      <c r="M42" s="245">
        <v>0</v>
      </c>
      <c r="N42" s="246">
        <v>12</v>
      </c>
      <c r="O42" s="247">
        <v>0</v>
      </c>
      <c r="P42" s="253" t="s">
        <v>3123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30</v>
      </c>
      <c r="H43" s="253" t="s">
        <v>3084</v>
      </c>
      <c r="I43" s="245">
        <v>0</v>
      </c>
      <c r="J43" s="246">
        <v>36</v>
      </c>
      <c r="K43" s="247">
        <v>0</v>
      </c>
      <c r="L43" s="253" t="s">
        <v>3104</v>
      </c>
      <c r="M43" s="245">
        <v>0</v>
      </c>
      <c r="N43" s="246">
        <v>12</v>
      </c>
      <c r="O43" s="247">
        <v>0</v>
      </c>
      <c r="P43" s="253" t="s">
        <v>3124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30</v>
      </c>
      <c r="H44" s="253" t="s">
        <v>3085</v>
      </c>
      <c r="I44" s="245">
        <v>0</v>
      </c>
      <c r="J44" s="246">
        <v>36</v>
      </c>
      <c r="K44" s="247">
        <v>0</v>
      </c>
      <c r="L44" s="253" t="s">
        <v>3105</v>
      </c>
      <c r="M44" s="245">
        <v>0</v>
      </c>
      <c r="N44" s="246">
        <v>12</v>
      </c>
      <c r="O44" s="247">
        <v>0</v>
      </c>
      <c r="P44" s="253" t="s">
        <v>3125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30</v>
      </c>
      <c r="H45" s="253" t="s">
        <v>3086</v>
      </c>
      <c r="I45" s="245">
        <v>0</v>
      </c>
      <c r="J45" s="246">
        <v>36</v>
      </c>
      <c r="K45" s="247">
        <v>0</v>
      </c>
      <c r="L45" s="253" t="s">
        <v>3106</v>
      </c>
      <c r="M45" s="245">
        <v>0</v>
      </c>
      <c r="N45" s="246">
        <v>12</v>
      </c>
      <c r="O45" s="247">
        <v>0</v>
      </c>
      <c r="P45" s="253" t="s">
        <v>3126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1998</v>
      </c>
      <c r="I46" s="236">
        <f>SUBTOTAL(9,I47)</f>
        <v>0</v>
      </c>
      <c r="J46" s="254"/>
      <c r="K46" s="226">
        <f>SUBTOTAL(9,K47)</f>
        <v>0</v>
      </c>
      <c r="L46" s="229" t="s">
        <v>2026</v>
      </c>
      <c r="M46" s="236">
        <f>SUBTOTAL(9,M47)</f>
        <v>0</v>
      </c>
      <c r="N46" s="254"/>
      <c r="O46" s="226">
        <f>SUBTOTAL(9,O47)</f>
        <v>0</v>
      </c>
      <c r="P46" s="229" t="s">
        <v>2054</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7</v>
      </c>
      <c r="H47" s="238" t="s">
        <v>1999</v>
      </c>
      <c r="I47" s="245">
        <v>0</v>
      </c>
      <c r="J47" s="246">
        <v>36</v>
      </c>
      <c r="K47" s="247">
        <f>I47*J47</f>
        <v>0</v>
      </c>
      <c r="L47" s="238" t="s">
        <v>2027</v>
      </c>
      <c r="M47" s="245">
        <v>0</v>
      </c>
      <c r="N47" s="246">
        <v>12</v>
      </c>
      <c r="O47" s="247">
        <f>M47*N47</f>
        <v>0</v>
      </c>
      <c r="P47" s="238" t="s">
        <v>2055</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2000</v>
      </c>
      <c r="I48" s="236">
        <f>SUBTOTAL(9,I49:I51)</f>
        <v>0</v>
      </c>
      <c r="J48" s="246"/>
      <c r="K48" s="226">
        <f>SUBTOTAL(9,K49:K51)</f>
        <v>0</v>
      </c>
      <c r="L48" s="258" t="s">
        <v>2028</v>
      </c>
      <c r="M48" s="236">
        <f>SUBTOTAL(9,M49:M51)</f>
        <v>0</v>
      </c>
      <c r="N48" s="246"/>
      <c r="O48" s="226">
        <f>SUBTOTAL(9,O49:O51)</f>
        <v>0</v>
      </c>
      <c r="P48" s="258" t="s">
        <v>2056</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2001</v>
      </c>
      <c r="I49" s="245">
        <v>0</v>
      </c>
      <c r="J49" s="246">
        <v>36</v>
      </c>
      <c r="K49" s="247">
        <f>$G49*I49*J49</f>
        <v>0</v>
      </c>
      <c r="L49" s="238" t="s">
        <v>2029</v>
      </c>
      <c r="M49" s="245">
        <v>0</v>
      </c>
      <c r="N49" s="246">
        <v>12</v>
      </c>
      <c r="O49" s="247">
        <f>$G49*M49*N49</f>
        <v>0</v>
      </c>
      <c r="P49" s="238" t="s">
        <v>2057</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2002</v>
      </c>
      <c r="I50" s="245">
        <v>0</v>
      </c>
      <c r="J50" s="246">
        <v>36</v>
      </c>
      <c r="K50" s="247">
        <f>$G50*I50*J50</f>
        <v>0</v>
      </c>
      <c r="L50" s="238" t="s">
        <v>2030</v>
      </c>
      <c r="M50" s="245">
        <v>0</v>
      </c>
      <c r="N50" s="246">
        <v>12</v>
      </c>
      <c r="O50" s="247">
        <f>$G50*M50*N50</f>
        <v>0</v>
      </c>
      <c r="P50" s="238" t="s">
        <v>2058</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2003</v>
      </c>
      <c r="I51" s="269">
        <v>0</v>
      </c>
      <c r="J51" s="263">
        <v>36</v>
      </c>
      <c r="K51" s="270">
        <f>$G51*I51*J51</f>
        <v>0</v>
      </c>
      <c r="L51" s="268" t="s">
        <v>2031</v>
      </c>
      <c r="M51" s="269">
        <v>0</v>
      </c>
      <c r="N51" s="263">
        <v>12</v>
      </c>
      <c r="O51" s="270">
        <f>$G51*M51*N51</f>
        <v>0</v>
      </c>
      <c r="P51" s="268" t="s">
        <v>2059</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559</v>
      </c>
      <c r="B55" s="222"/>
      <c r="C55" s="222"/>
      <c r="D55" s="222"/>
      <c r="E55" s="222"/>
      <c r="F55" s="222"/>
      <c r="G55" s="223"/>
      <c r="H55" s="224" t="s">
        <v>536</v>
      </c>
      <c r="I55" s="222"/>
      <c r="J55" s="225"/>
      <c r="K55" s="226">
        <f>SUBTOTAL(9,K56:K98)</f>
        <v>0</v>
      </c>
      <c r="L55" s="224" t="s">
        <v>721</v>
      </c>
      <c r="M55" s="222"/>
      <c r="N55" s="225"/>
      <c r="O55" s="226">
        <f>SUBTOTAL(9,O56:O98)</f>
        <v>0</v>
      </c>
      <c r="P55" s="224" t="s">
        <v>732</v>
      </c>
      <c r="Q55" s="222"/>
      <c r="R55" s="225"/>
      <c r="S55" s="226">
        <f>SUBTOTAL(9,S56:S98)</f>
        <v>0</v>
      </c>
      <c r="T55" s="302"/>
      <c r="U55" s="227"/>
    </row>
    <row r="56" spans="1:21" ht="15.5" x14ac:dyDescent="0.35">
      <c r="A56" s="229" t="s">
        <v>39</v>
      </c>
      <c r="B56" s="230" t="s">
        <v>701</v>
      </c>
      <c r="C56" s="231"/>
      <c r="D56" s="232"/>
      <c r="E56" s="233"/>
      <c r="F56" s="234"/>
      <c r="G56" s="235"/>
      <c r="H56" s="229" t="s">
        <v>2060</v>
      </c>
      <c r="I56" s="236">
        <f>SUBTOTAL(9,I57:I65)</f>
        <v>0</v>
      </c>
      <c r="J56" s="237"/>
      <c r="K56" s="226">
        <f>SUBTOTAL(9,K57:K65)</f>
        <v>0</v>
      </c>
      <c r="L56" s="229" t="s">
        <v>2101</v>
      </c>
      <c r="M56" s="236">
        <f>SUBTOTAL(9,M57:M65)</f>
        <v>0</v>
      </c>
      <c r="N56" s="237"/>
      <c r="O56" s="226">
        <f>SUBTOTAL(9,O57:O65)</f>
        <v>0</v>
      </c>
      <c r="P56" s="229" t="s">
        <v>2146</v>
      </c>
      <c r="Q56" s="236">
        <f>SUBTOTAL(9,Q57:Q65)</f>
        <v>0</v>
      </c>
      <c r="R56" s="237"/>
      <c r="S56" s="226">
        <f>SUBTOTAL(9,S57:S65)</f>
        <v>0</v>
      </c>
      <c r="T56" s="303"/>
      <c r="U56" s="227"/>
    </row>
    <row r="57" spans="1:21" ht="15.5" x14ac:dyDescent="0.35">
      <c r="A57" s="238" t="s">
        <v>550</v>
      </c>
      <c r="B57" s="239"/>
      <c r="C57" s="240"/>
      <c r="D57" s="241"/>
      <c r="E57" s="242"/>
      <c r="F57" s="243"/>
      <c r="G57" s="244"/>
      <c r="H57" s="238" t="s">
        <v>2061</v>
      </c>
      <c r="I57" s="245">
        <f>SUBTOTAL(9,I58:I59)</f>
        <v>0</v>
      </c>
      <c r="J57" s="246"/>
      <c r="K57" s="247">
        <f>SUBTOTAL(9,K58:K59)</f>
        <v>0</v>
      </c>
      <c r="L57" s="238" t="s">
        <v>2102</v>
      </c>
      <c r="M57" s="245">
        <f>SUBTOTAL(9,M58:M59)</f>
        <v>0</v>
      </c>
      <c r="N57" s="246"/>
      <c r="O57" s="247">
        <f>SUBTOTAL(9,O58:O59)</f>
        <v>0</v>
      </c>
      <c r="P57" s="238" t="s">
        <v>2147</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2062</v>
      </c>
      <c r="I58" s="245">
        <v>0</v>
      </c>
      <c r="J58" s="246">
        <v>36</v>
      </c>
      <c r="K58" s="247">
        <f>I58*J58</f>
        <v>0</v>
      </c>
      <c r="L58" s="251" t="s">
        <v>2103</v>
      </c>
      <c r="M58" s="245">
        <v>0</v>
      </c>
      <c r="N58" s="246">
        <v>12</v>
      </c>
      <c r="O58" s="247">
        <f>M58*N58</f>
        <v>0</v>
      </c>
      <c r="P58" s="251" t="s">
        <v>2148</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2063</v>
      </c>
      <c r="I59" s="245">
        <v>0</v>
      </c>
      <c r="J59" s="246">
        <v>36</v>
      </c>
      <c r="K59" s="247">
        <f>I59*J59</f>
        <v>0</v>
      </c>
      <c r="L59" s="251" t="s">
        <v>2104</v>
      </c>
      <c r="M59" s="245">
        <v>0</v>
      </c>
      <c r="N59" s="246">
        <v>12</v>
      </c>
      <c r="O59" s="247">
        <f>M59*N59</f>
        <v>0</v>
      </c>
      <c r="P59" s="251" t="s">
        <v>2149</v>
      </c>
      <c r="Q59" s="245">
        <v>0</v>
      </c>
      <c r="R59" s="246">
        <v>12</v>
      </c>
      <c r="S59" s="247">
        <f>Q59*R59</f>
        <v>0</v>
      </c>
      <c r="T59" s="303"/>
      <c r="U59" s="248"/>
    </row>
    <row r="60" spans="1:21" ht="15.5" x14ac:dyDescent="0.35">
      <c r="A60" s="238" t="s">
        <v>160</v>
      </c>
      <c r="B60" s="239"/>
      <c r="C60" s="240"/>
      <c r="D60" s="241"/>
      <c r="E60" s="242"/>
      <c r="F60" s="243"/>
      <c r="G60" s="244"/>
      <c r="H60" s="238" t="s">
        <v>2064</v>
      </c>
      <c r="I60" s="245">
        <f>SUBTOTAL(9,I61:I65)</f>
        <v>0</v>
      </c>
      <c r="J60" s="246"/>
      <c r="K60" s="247">
        <f>SUBTOTAL(9,K61:K65)</f>
        <v>0</v>
      </c>
      <c r="L60" s="238" t="s">
        <v>2105</v>
      </c>
      <c r="M60" s="245">
        <f>SUBTOTAL(9,M61:M65)</f>
        <v>0</v>
      </c>
      <c r="N60" s="246"/>
      <c r="O60" s="247">
        <f>SUBTOTAL(9,O61:O65)</f>
        <v>0</v>
      </c>
      <c r="P60" s="238" t="s">
        <v>2150</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2065</v>
      </c>
      <c r="I61" s="245">
        <v>0</v>
      </c>
      <c r="J61" s="246">
        <v>36</v>
      </c>
      <c r="K61" s="247">
        <f>I61*J61</f>
        <v>0</v>
      </c>
      <c r="L61" s="251" t="s">
        <v>2106</v>
      </c>
      <c r="M61" s="245">
        <v>0</v>
      </c>
      <c r="N61" s="246">
        <v>12</v>
      </c>
      <c r="O61" s="247">
        <f>M61*N61</f>
        <v>0</v>
      </c>
      <c r="P61" s="251" t="s">
        <v>2151</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2066</v>
      </c>
      <c r="I62" s="245">
        <v>0</v>
      </c>
      <c r="J62" s="246">
        <v>36</v>
      </c>
      <c r="K62" s="247">
        <f>I62*J62</f>
        <v>0</v>
      </c>
      <c r="L62" s="251" t="s">
        <v>2107</v>
      </c>
      <c r="M62" s="245">
        <v>0</v>
      </c>
      <c r="N62" s="246">
        <v>12</v>
      </c>
      <c r="O62" s="247">
        <f>M62*N62</f>
        <v>0</v>
      </c>
      <c r="P62" s="251" t="s">
        <v>2152</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2067</v>
      </c>
      <c r="I63" s="245">
        <v>0</v>
      </c>
      <c r="J63" s="246">
        <v>36</v>
      </c>
      <c r="K63" s="247">
        <f>I63*J63</f>
        <v>0</v>
      </c>
      <c r="L63" s="251" t="s">
        <v>2108</v>
      </c>
      <c r="M63" s="245">
        <v>0</v>
      </c>
      <c r="N63" s="246">
        <v>12</v>
      </c>
      <c r="O63" s="247">
        <f>M63*N63</f>
        <v>0</v>
      </c>
      <c r="P63" s="251" t="s">
        <v>2153</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2068</v>
      </c>
      <c r="I64" s="245">
        <v>0</v>
      </c>
      <c r="J64" s="246">
        <v>36</v>
      </c>
      <c r="K64" s="247">
        <f>I64*J64</f>
        <v>0</v>
      </c>
      <c r="L64" s="251" t="s">
        <v>2109</v>
      </c>
      <c r="M64" s="245">
        <v>0</v>
      </c>
      <c r="N64" s="246">
        <v>12</v>
      </c>
      <c r="O64" s="247">
        <f>M64*N64</f>
        <v>0</v>
      </c>
      <c r="P64" s="251" t="s">
        <v>2154</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2069</v>
      </c>
      <c r="I65" s="245">
        <v>0</v>
      </c>
      <c r="J65" s="246">
        <v>36</v>
      </c>
      <c r="K65" s="247">
        <f>I65*J65</f>
        <v>0</v>
      </c>
      <c r="L65" s="251" t="s">
        <v>2110</v>
      </c>
      <c r="M65" s="245">
        <v>0</v>
      </c>
      <c r="N65" s="246">
        <v>12</v>
      </c>
      <c r="O65" s="247">
        <f>M65*N65</f>
        <v>0</v>
      </c>
      <c r="P65" s="251" t="s">
        <v>2155</v>
      </c>
      <c r="Q65" s="245">
        <v>0</v>
      </c>
      <c r="R65" s="246">
        <v>12</v>
      </c>
      <c r="S65" s="247">
        <f>Q65*R65</f>
        <v>0</v>
      </c>
      <c r="T65" s="303"/>
      <c r="U65" s="248"/>
    </row>
    <row r="66" spans="1:21" ht="15.5" x14ac:dyDescent="0.35">
      <c r="A66" s="229" t="s">
        <v>40</v>
      </c>
      <c r="B66" s="230" t="s">
        <v>702</v>
      </c>
      <c r="C66" s="231"/>
      <c r="D66" s="232"/>
      <c r="E66" s="233"/>
      <c r="F66" s="234"/>
      <c r="G66" s="235"/>
      <c r="H66" s="229" t="s">
        <v>2070</v>
      </c>
      <c r="I66" s="236">
        <f>SUBTOTAL(9,I67:I77)</f>
        <v>0</v>
      </c>
      <c r="J66" s="237"/>
      <c r="K66" s="226">
        <f>SUBTOTAL(9,K67:K77)</f>
        <v>0</v>
      </c>
      <c r="L66" s="229" t="s">
        <v>2111</v>
      </c>
      <c r="M66" s="236">
        <f>SUBTOTAL(9,M67:M77)</f>
        <v>0</v>
      </c>
      <c r="N66" s="237"/>
      <c r="O66" s="226">
        <f>SUBTOTAL(9,O67:O77)</f>
        <v>0</v>
      </c>
      <c r="P66" s="229" t="s">
        <v>2156</v>
      </c>
      <c r="Q66" s="236">
        <f>SUBTOTAL(9,Q67:Q77)</f>
        <v>0</v>
      </c>
      <c r="R66" s="237"/>
      <c r="S66" s="226">
        <f>SUBTOTAL(9,S67:S77)</f>
        <v>0</v>
      </c>
      <c r="T66" s="303"/>
      <c r="U66" s="227"/>
    </row>
    <row r="67" spans="1:21" ht="15.5" x14ac:dyDescent="0.35">
      <c r="A67" s="238" t="s">
        <v>550</v>
      </c>
      <c r="B67" s="239"/>
      <c r="C67" s="240"/>
      <c r="D67" s="241"/>
      <c r="E67" s="242"/>
      <c r="F67" s="243"/>
      <c r="G67" s="244"/>
      <c r="H67" s="238" t="s">
        <v>2071</v>
      </c>
      <c r="I67" s="245">
        <f>SUBTOTAL(9,I68:I70)</f>
        <v>0</v>
      </c>
      <c r="J67" s="246"/>
      <c r="K67" s="247">
        <f>SUBTOTAL(9,K68:K70)</f>
        <v>0</v>
      </c>
      <c r="L67" s="238" t="s">
        <v>2112</v>
      </c>
      <c r="M67" s="245">
        <f>SUBTOTAL(9,M68:M70)</f>
        <v>0</v>
      </c>
      <c r="N67" s="246"/>
      <c r="O67" s="247">
        <f>SUBTOTAL(9,O68:O70)</f>
        <v>0</v>
      </c>
      <c r="P67" s="238" t="s">
        <v>2157</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2072</v>
      </c>
      <c r="I68" s="245">
        <v>0</v>
      </c>
      <c r="J68" s="246">
        <v>36</v>
      </c>
      <c r="K68" s="247">
        <f>I68*J68</f>
        <v>0</v>
      </c>
      <c r="L68" s="251" t="s">
        <v>2113</v>
      </c>
      <c r="M68" s="245">
        <v>0</v>
      </c>
      <c r="N68" s="246">
        <v>12</v>
      </c>
      <c r="O68" s="247">
        <f>M68*N68</f>
        <v>0</v>
      </c>
      <c r="P68" s="251" t="s">
        <v>2158</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2073</v>
      </c>
      <c r="I69" s="245">
        <v>0</v>
      </c>
      <c r="J69" s="246">
        <v>36</v>
      </c>
      <c r="K69" s="247">
        <f>I69*J69</f>
        <v>0</v>
      </c>
      <c r="L69" s="251" t="s">
        <v>2114</v>
      </c>
      <c r="M69" s="245">
        <v>0</v>
      </c>
      <c r="N69" s="246">
        <v>12</v>
      </c>
      <c r="O69" s="247">
        <f>M69*N69</f>
        <v>0</v>
      </c>
      <c r="P69" s="251" t="s">
        <v>2159</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2074</v>
      </c>
      <c r="I70" s="245">
        <v>0</v>
      </c>
      <c r="J70" s="246">
        <v>36</v>
      </c>
      <c r="K70" s="247">
        <f>I70*J70</f>
        <v>0</v>
      </c>
      <c r="L70" s="251" t="s">
        <v>2115</v>
      </c>
      <c r="M70" s="245">
        <v>0</v>
      </c>
      <c r="N70" s="246">
        <v>12</v>
      </c>
      <c r="O70" s="247">
        <f>M70*N70</f>
        <v>0</v>
      </c>
      <c r="P70" s="251" t="s">
        <v>2160</v>
      </c>
      <c r="Q70" s="245">
        <v>0</v>
      </c>
      <c r="R70" s="246">
        <v>12</v>
      </c>
      <c r="S70" s="247">
        <f>Q70*R70</f>
        <v>0</v>
      </c>
      <c r="T70" s="303"/>
      <c r="U70" s="248"/>
    </row>
    <row r="71" spans="1:21" ht="15.5" x14ac:dyDescent="0.35">
      <c r="A71" s="238" t="s">
        <v>160</v>
      </c>
      <c r="B71" s="239"/>
      <c r="C71" s="240"/>
      <c r="D71" s="241"/>
      <c r="E71" s="242"/>
      <c r="F71" s="243"/>
      <c r="G71" s="244"/>
      <c r="H71" s="238" t="s">
        <v>2075</v>
      </c>
      <c r="I71" s="245">
        <f>SUBTOTAL(9,I72:I77)</f>
        <v>0</v>
      </c>
      <c r="J71" s="246"/>
      <c r="K71" s="247">
        <f>SUBTOTAL(9,K72:K77)</f>
        <v>0</v>
      </c>
      <c r="L71" s="238" t="s">
        <v>2116</v>
      </c>
      <c r="M71" s="245">
        <f>SUBTOTAL(9,M72:M77)</f>
        <v>0</v>
      </c>
      <c r="N71" s="246"/>
      <c r="O71" s="247">
        <f>SUBTOTAL(9,O72:O77)</f>
        <v>0</v>
      </c>
      <c r="P71" s="238" t="s">
        <v>2161</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2076</v>
      </c>
      <c r="I72" s="245">
        <v>0</v>
      </c>
      <c r="J72" s="246">
        <v>36</v>
      </c>
      <c r="K72" s="247">
        <f t="shared" ref="K72:K77" si="0">I72*J72</f>
        <v>0</v>
      </c>
      <c r="L72" s="251" t="s">
        <v>2117</v>
      </c>
      <c r="M72" s="245">
        <v>0</v>
      </c>
      <c r="N72" s="246">
        <v>12</v>
      </c>
      <c r="O72" s="247">
        <f t="shared" ref="O72:O77" si="1">M72*N72</f>
        <v>0</v>
      </c>
      <c r="P72" s="251" t="s">
        <v>2162</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2077</v>
      </c>
      <c r="I73" s="245">
        <v>0</v>
      </c>
      <c r="J73" s="246">
        <v>36</v>
      </c>
      <c r="K73" s="247">
        <f t="shared" si="0"/>
        <v>0</v>
      </c>
      <c r="L73" s="251" t="s">
        <v>2118</v>
      </c>
      <c r="M73" s="245">
        <v>0</v>
      </c>
      <c r="N73" s="246">
        <v>12</v>
      </c>
      <c r="O73" s="247">
        <f t="shared" si="1"/>
        <v>0</v>
      </c>
      <c r="P73" s="251" t="s">
        <v>2163</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2078</v>
      </c>
      <c r="I74" s="245">
        <v>0</v>
      </c>
      <c r="J74" s="246">
        <v>36</v>
      </c>
      <c r="K74" s="247">
        <f t="shared" si="0"/>
        <v>0</v>
      </c>
      <c r="L74" s="251" t="s">
        <v>2119</v>
      </c>
      <c r="M74" s="245">
        <v>0</v>
      </c>
      <c r="N74" s="246">
        <v>12</v>
      </c>
      <c r="O74" s="247">
        <f t="shared" si="1"/>
        <v>0</v>
      </c>
      <c r="P74" s="251" t="s">
        <v>2164</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2079</v>
      </c>
      <c r="I75" s="245">
        <v>0</v>
      </c>
      <c r="J75" s="246">
        <v>36</v>
      </c>
      <c r="K75" s="247">
        <f t="shared" si="0"/>
        <v>0</v>
      </c>
      <c r="L75" s="251" t="s">
        <v>2120</v>
      </c>
      <c r="M75" s="245">
        <v>0</v>
      </c>
      <c r="N75" s="246">
        <v>12</v>
      </c>
      <c r="O75" s="247">
        <f t="shared" si="1"/>
        <v>0</v>
      </c>
      <c r="P75" s="251" t="s">
        <v>2165</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2080</v>
      </c>
      <c r="I76" s="245">
        <v>0</v>
      </c>
      <c r="J76" s="246">
        <v>36</v>
      </c>
      <c r="K76" s="247">
        <f t="shared" si="0"/>
        <v>0</v>
      </c>
      <c r="L76" s="251" t="s">
        <v>2121</v>
      </c>
      <c r="M76" s="245">
        <v>0</v>
      </c>
      <c r="N76" s="246">
        <v>12</v>
      </c>
      <c r="O76" s="247">
        <f t="shared" si="1"/>
        <v>0</v>
      </c>
      <c r="P76" s="251" t="s">
        <v>2166</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2081</v>
      </c>
      <c r="I77" s="245">
        <v>0</v>
      </c>
      <c r="J77" s="246">
        <v>36</v>
      </c>
      <c r="K77" s="247">
        <f t="shared" si="0"/>
        <v>0</v>
      </c>
      <c r="L77" s="251" t="s">
        <v>2122</v>
      </c>
      <c r="M77" s="245">
        <v>0</v>
      </c>
      <c r="N77" s="246">
        <v>12</v>
      </c>
      <c r="O77" s="247">
        <f t="shared" si="1"/>
        <v>0</v>
      </c>
      <c r="P77" s="251" t="s">
        <v>2167</v>
      </c>
      <c r="Q77" s="245">
        <v>0</v>
      </c>
      <c r="R77" s="246">
        <v>12</v>
      </c>
      <c r="S77" s="247">
        <f t="shared" si="2"/>
        <v>0</v>
      </c>
      <c r="T77" s="303"/>
      <c r="U77" s="248"/>
    </row>
    <row r="78" spans="1:21" ht="15.5" x14ac:dyDescent="0.35">
      <c r="A78" s="229" t="s">
        <v>41</v>
      </c>
      <c r="B78" s="230" t="s">
        <v>703</v>
      </c>
      <c r="C78" s="231"/>
      <c r="D78" s="232"/>
      <c r="E78" s="233"/>
      <c r="F78" s="234"/>
      <c r="G78" s="235"/>
      <c r="H78" s="229" t="s">
        <v>2082</v>
      </c>
      <c r="I78" s="236">
        <f>SUBTOTAL(9,I79:I96)</f>
        <v>0</v>
      </c>
      <c r="J78" s="254"/>
      <c r="K78" s="226">
        <f>SUBTOTAL(9,K79:K96)</f>
        <v>0</v>
      </c>
      <c r="L78" s="229" t="s">
        <v>2123</v>
      </c>
      <c r="M78" s="236">
        <f>SUBTOTAL(9,M79:M96)</f>
        <v>0</v>
      </c>
      <c r="N78" s="254"/>
      <c r="O78" s="226">
        <f>SUBTOTAL(9,O79:O96)</f>
        <v>0</v>
      </c>
      <c r="P78" s="229" t="s">
        <v>2168</v>
      </c>
      <c r="Q78" s="236">
        <f>SUBTOTAL(9,Q79:Q96)</f>
        <v>0</v>
      </c>
      <c r="R78" s="254"/>
      <c r="S78" s="226">
        <f>SUBTOTAL(9,S79:S96)</f>
        <v>0</v>
      </c>
      <c r="T78" s="303"/>
      <c r="U78" s="227"/>
    </row>
    <row r="79" spans="1:21" ht="15.5" x14ac:dyDescent="0.35">
      <c r="A79" s="238" t="s">
        <v>550</v>
      </c>
      <c r="B79" s="239"/>
      <c r="C79" s="240"/>
      <c r="D79" s="241"/>
      <c r="E79" s="242"/>
      <c r="F79" s="243"/>
      <c r="G79" s="244"/>
      <c r="H79" s="238" t="s">
        <v>2083</v>
      </c>
      <c r="I79" s="245">
        <f>SUBTOTAL(9,I80:I82)</f>
        <v>0</v>
      </c>
      <c r="J79" s="246"/>
      <c r="K79" s="247">
        <f>SUBTOTAL(9,K80:K82)</f>
        <v>0</v>
      </c>
      <c r="L79" s="238" t="s">
        <v>2124</v>
      </c>
      <c r="M79" s="245">
        <f>SUBTOTAL(9,M80:M82)</f>
        <v>0</v>
      </c>
      <c r="N79" s="246"/>
      <c r="O79" s="247">
        <f>SUBTOTAL(9,O80:O82)</f>
        <v>0</v>
      </c>
      <c r="P79" s="238" t="s">
        <v>2169</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2084</v>
      </c>
      <c r="I80" s="245">
        <v>0</v>
      </c>
      <c r="J80" s="246">
        <v>36</v>
      </c>
      <c r="K80" s="247">
        <f>I80*J80</f>
        <v>0</v>
      </c>
      <c r="L80" s="251" t="s">
        <v>2125</v>
      </c>
      <c r="M80" s="245">
        <v>0</v>
      </c>
      <c r="N80" s="246">
        <v>12</v>
      </c>
      <c r="O80" s="247">
        <f>M80*N80</f>
        <v>0</v>
      </c>
      <c r="P80" s="251" t="s">
        <v>2170</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2085</v>
      </c>
      <c r="I81" s="245">
        <v>0</v>
      </c>
      <c r="J81" s="246">
        <v>36</v>
      </c>
      <c r="K81" s="247">
        <f>I81*J81</f>
        <v>0</v>
      </c>
      <c r="L81" s="251" t="s">
        <v>2126</v>
      </c>
      <c r="M81" s="245">
        <v>0</v>
      </c>
      <c r="N81" s="246">
        <v>12</v>
      </c>
      <c r="O81" s="247">
        <f>M81*N81</f>
        <v>0</v>
      </c>
      <c r="P81" s="251" t="s">
        <v>2171</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2086</v>
      </c>
      <c r="I82" s="245">
        <v>0</v>
      </c>
      <c r="J82" s="246">
        <v>36</v>
      </c>
      <c r="K82" s="247">
        <f>I82*J82</f>
        <v>0</v>
      </c>
      <c r="L82" s="251" t="s">
        <v>2127</v>
      </c>
      <c r="M82" s="245">
        <v>0</v>
      </c>
      <c r="N82" s="246">
        <v>12</v>
      </c>
      <c r="O82" s="247">
        <f>M82*N82</f>
        <v>0</v>
      </c>
      <c r="P82" s="251" t="s">
        <v>2172</v>
      </c>
      <c r="Q82" s="245">
        <v>0</v>
      </c>
      <c r="R82" s="246">
        <v>12</v>
      </c>
      <c r="S82" s="247">
        <f>Q82*R82</f>
        <v>0</v>
      </c>
      <c r="T82" s="303"/>
      <c r="U82" s="248"/>
    </row>
    <row r="83" spans="1:21" ht="15.5" x14ac:dyDescent="0.35">
      <c r="A83" s="238" t="s">
        <v>160</v>
      </c>
      <c r="B83" s="239"/>
      <c r="C83" s="240"/>
      <c r="D83" s="241"/>
      <c r="E83" s="242"/>
      <c r="F83" s="243"/>
      <c r="G83" s="244"/>
      <c r="H83" s="238" t="s">
        <v>2087</v>
      </c>
      <c r="I83" s="245">
        <f>SUBTOTAL(9,I84:I89)</f>
        <v>0</v>
      </c>
      <c r="J83" s="246"/>
      <c r="K83" s="247">
        <f>SUBTOTAL(9,K84:K89)</f>
        <v>0</v>
      </c>
      <c r="L83" s="238" t="s">
        <v>2128</v>
      </c>
      <c r="M83" s="245">
        <f>SUBTOTAL(9,M84:M89)</f>
        <v>0</v>
      </c>
      <c r="N83" s="246"/>
      <c r="O83" s="247">
        <f>SUBTOTAL(9,O84:O89)</f>
        <v>0</v>
      </c>
      <c r="P83" s="238" t="s">
        <v>2173</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2088</v>
      </c>
      <c r="I84" s="245">
        <v>0</v>
      </c>
      <c r="J84" s="246">
        <v>36</v>
      </c>
      <c r="K84" s="247">
        <f t="shared" ref="K84:K89" si="3">I84*J84</f>
        <v>0</v>
      </c>
      <c r="L84" s="251" t="s">
        <v>2129</v>
      </c>
      <c r="M84" s="245">
        <v>0</v>
      </c>
      <c r="N84" s="246">
        <v>12</v>
      </c>
      <c r="O84" s="247">
        <f t="shared" ref="O84:O89" si="4">M84*N84</f>
        <v>0</v>
      </c>
      <c r="P84" s="251" t="s">
        <v>2174</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2089</v>
      </c>
      <c r="I85" s="245">
        <v>0</v>
      </c>
      <c r="J85" s="246">
        <v>36</v>
      </c>
      <c r="K85" s="247">
        <f t="shared" si="3"/>
        <v>0</v>
      </c>
      <c r="L85" s="251" t="s">
        <v>2130</v>
      </c>
      <c r="M85" s="245">
        <v>0</v>
      </c>
      <c r="N85" s="246">
        <v>12</v>
      </c>
      <c r="O85" s="247">
        <f t="shared" si="4"/>
        <v>0</v>
      </c>
      <c r="P85" s="251" t="s">
        <v>2175</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2090</v>
      </c>
      <c r="I86" s="245">
        <v>0</v>
      </c>
      <c r="J86" s="246">
        <v>36</v>
      </c>
      <c r="K86" s="247">
        <f t="shared" si="3"/>
        <v>0</v>
      </c>
      <c r="L86" s="251" t="s">
        <v>2131</v>
      </c>
      <c r="M86" s="245">
        <v>0</v>
      </c>
      <c r="N86" s="246">
        <v>12</v>
      </c>
      <c r="O86" s="247">
        <f t="shared" si="4"/>
        <v>0</v>
      </c>
      <c r="P86" s="251" t="s">
        <v>2176</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2091</v>
      </c>
      <c r="I87" s="245">
        <v>0</v>
      </c>
      <c r="J87" s="246">
        <v>36</v>
      </c>
      <c r="K87" s="247">
        <f t="shared" si="3"/>
        <v>0</v>
      </c>
      <c r="L87" s="251" t="s">
        <v>2132</v>
      </c>
      <c r="M87" s="245">
        <v>0</v>
      </c>
      <c r="N87" s="246">
        <v>12</v>
      </c>
      <c r="O87" s="247">
        <f t="shared" si="4"/>
        <v>0</v>
      </c>
      <c r="P87" s="251" t="s">
        <v>2177</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2092</v>
      </c>
      <c r="I88" s="245">
        <v>0</v>
      </c>
      <c r="J88" s="246">
        <v>36</v>
      </c>
      <c r="K88" s="247">
        <f t="shared" si="3"/>
        <v>0</v>
      </c>
      <c r="L88" s="251" t="s">
        <v>2133</v>
      </c>
      <c r="M88" s="245">
        <v>0</v>
      </c>
      <c r="N88" s="246">
        <v>12</v>
      </c>
      <c r="O88" s="247">
        <f t="shared" si="4"/>
        <v>0</v>
      </c>
      <c r="P88" s="251" t="s">
        <v>2178</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2093</v>
      </c>
      <c r="I89" s="245">
        <v>0</v>
      </c>
      <c r="J89" s="246">
        <v>36</v>
      </c>
      <c r="K89" s="247">
        <f t="shared" si="3"/>
        <v>0</v>
      </c>
      <c r="L89" s="251" t="s">
        <v>2134</v>
      </c>
      <c r="M89" s="245">
        <v>0</v>
      </c>
      <c r="N89" s="246">
        <v>12</v>
      </c>
      <c r="O89" s="247">
        <f t="shared" si="4"/>
        <v>0</v>
      </c>
      <c r="P89" s="251" t="s">
        <v>2179</v>
      </c>
      <c r="Q89" s="245">
        <v>0</v>
      </c>
      <c r="R89" s="246">
        <v>12</v>
      </c>
      <c r="S89" s="247">
        <f t="shared" si="5"/>
        <v>0</v>
      </c>
      <c r="T89" s="303"/>
      <c r="U89" s="248"/>
    </row>
    <row r="90" spans="1:21" ht="15.5" x14ac:dyDescent="0.35">
      <c r="A90" s="249" t="s">
        <v>568</v>
      </c>
      <c r="B90" s="239"/>
      <c r="C90" s="240"/>
      <c r="D90" s="241"/>
      <c r="E90" s="242"/>
      <c r="F90" s="243"/>
      <c r="G90" s="244"/>
      <c r="H90" s="238" t="s">
        <v>2094</v>
      </c>
      <c r="I90" s="245">
        <f>SUBTOTAL(9,I91:I96)</f>
        <v>0</v>
      </c>
      <c r="J90" s="246"/>
      <c r="K90" s="247">
        <f>SUBTOTAL(9,K91:K96)</f>
        <v>0</v>
      </c>
      <c r="L90" s="238" t="s">
        <v>2135</v>
      </c>
      <c r="M90" s="245">
        <f>SUBTOTAL(9,M91:M96)</f>
        <v>0</v>
      </c>
      <c r="N90" s="246"/>
      <c r="O90" s="247">
        <f>SUBTOTAL(9,O91:O96)</f>
        <v>0</v>
      </c>
      <c r="P90" s="238" t="s">
        <v>2180</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2095</v>
      </c>
      <c r="I91" s="245">
        <v>0</v>
      </c>
      <c r="J91" s="246">
        <v>36</v>
      </c>
      <c r="K91" s="247">
        <f t="shared" ref="K91:K96" si="6">I91*J91</f>
        <v>0</v>
      </c>
      <c r="L91" s="251" t="s">
        <v>2136</v>
      </c>
      <c r="M91" s="245">
        <v>0</v>
      </c>
      <c r="N91" s="246">
        <v>12</v>
      </c>
      <c r="O91" s="247">
        <f t="shared" ref="O91:O96" si="7">M91*N91</f>
        <v>0</v>
      </c>
      <c r="P91" s="251" t="s">
        <v>2181</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2096</v>
      </c>
      <c r="I92" s="245">
        <v>0</v>
      </c>
      <c r="J92" s="246">
        <v>36</v>
      </c>
      <c r="K92" s="247">
        <f t="shared" si="6"/>
        <v>0</v>
      </c>
      <c r="L92" s="251" t="s">
        <v>2137</v>
      </c>
      <c r="M92" s="245">
        <v>0</v>
      </c>
      <c r="N92" s="246">
        <v>12</v>
      </c>
      <c r="O92" s="247">
        <f t="shared" si="7"/>
        <v>0</v>
      </c>
      <c r="P92" s="251" t="s">
        <v>2182</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2097</v>
      </c>
      <c r="I93" s="245">
        <v>0</v>
      </c>
      <c r="J93" s="246">
        <v>36</v>
      </c>
      <c r="K93" s="247">
        <f t="shared" si="6"/>
        <v>0</v>
      </c>
      <c r="L93" s="251" t="s">
        <v>2138</v>
      </c>
      <c r="M93" s="245">
        <v>0</v>
      </c>
      <c r="N93" s="246">
        <v>12</v>
      </c>
      <c r="O93" s="247">
        <f t="shared" si="7"/>
        <v>0</v>
      </c>
      <c r="P93" s="251" t="s">
        <v>2183</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2098</v>
      </c>
      <c r="I94" s="245">
        <v>0</v>
      </c>
      <c r="J94" s="246">
        <v>36</v>
      </c>
      <c r="K94" s="247">
        <f t="shared" si="6"/>
        <v>0</v>
      </c>
      <c r="L94" s="251" t="s">
        <v>2139</v>
      </c>
      <c r="M94" s="245">
        <v>0</v>
      </c>
      <c r="N94" s="246">
        <v>12</v>
      </c>
      <c r="O94" s="247">
        <f t="shared" si="7"/>
        <v>0</v>
      </c>
      <c r="P94" s="251" t="s">
        <v>2184</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2099</v>
      </c>
      <c r="I95" s="245">
        <v>0</v>
      </c>
      <c r="J95" s="246">
        <v>36</v>
      </c>
      <c r="K95" s="247">
        <f t="shared" si="6"/>
        <v>0</v>
      </c>
      <c r="L95" s="251" t="s">
        <v>2140</v>
      </c>
      <c r="M95" s="245">
        <v>0</v>
      </c>
      <c r="N95" s="246">
        <v>12</v>
      </c>
      <c r="O95" s="247">
        <f t="shared" si="7"/>
        <v>0</v>
      </c>
      <c r="P95" s="251" t="s">
        <v>2185</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2100</v>
      </c>
      <c r="I96" s="245">
        <v>0</v>
      </c>
      <c r="J96" s="246">
        <v>36</v>
      </c>
      <c r="K96" s="247">
        <f t="shared" si="6"/>
        <v>0</v>
      </c>
      <c r="L96" s="251" t="s">
        <v>2141</v>
      </c>
      <c r="M96" s="245">
        <v>0</v>
      </c>
      <c r="N96" s="246">
        <v>12</v>
      </c>
      <c r="O96" s="247">
        <f t="shared" si="7"/>
        <v>0</v>
      </c>
      <c r="P96" s="251" t="s">
        <v>2186</v>
      </c>
      <c r="Q96" s="245">
        <v>0</v>
      </c>
      <c r="R96" s="246">
        <v>12</v>
      </c>
      <c r="S96" s="247">
        <f t="shared" si="8"/>
        <v>0</v>
      </c>
      <c r="T96" s="303"/>
      <c r="U96" s="248"/>
    </row>
    <row r="97" spans="1:21" ht="15.5" x14ac:dyDescent="0.35">
      <c r="A97" s="229" t="s">
        <v>42</v>
      </c>
      <c r="B97" s="230" t="s">
        <v>704</v>
      </c>
      <c r="C97" s="231"/>
      <c r="D97" s="232"/>
      <c r="E97" s="233"/>
      <c r="F97" s="234"/>
      <c r="G97" s="235"/>
      <c r="H97" s="229" t="s">
        <v>2316</v>
      </c>
      <c r="I97" s="236">
        <f>SUBTOTAL(9,I98)</f>
        <v>0</v>
      </c>
      <c r="J97" s="254"/>
      <c r="K97" s="226">
        <f>SUBTOTAL(9,K98)</f>
        <v>0</v>
      </c>
      <c r="L97" s="229" t="s">
        <v>2144</v>
      </c>
      <c r="M97" s="236">
        <f>SUBTOTAL(9,M98)</f>
        <v>0</v>
      </c>
      <c r="N97" s="254"/>
      <c r="O97" s="226">
        <f>SUBTOTAL(9,O98)</f>
        <v>0</v>
      </c>
      <c r="P97" s="229" t="s">
        <v>2187</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2317</v>
      </c>
      <c r="I98" s="269">
        <v>0</v>
      </c>
      <c r="J98" s="273">
        <v>36</v>
      </c>
      <c r="K98" s="270">
        <f>I98*J98</f>
        <v>0</v>
      </c>
      <c r="L98" s="268" t="s">
        <v>2145</v>
      </c>
      <c r="M98" s="269">
        <v>0</v>
      </c>
      <c r="N98" s="273">
        <v>12</v>
      </c>
      <c r="O98" s="270">
        <f>M98*N98</f>
        <v>0</v>
      </c>
      <c r="P98" s="268" t="s">
        <v>2188</v>
      </c>
      <c r="Q98" s="269">
        <v>0</v>
      </c>
      <c r="R98" s="273">
        <v>12</v>
      </c>
      <c r="S98" s="270">
        <f>Q98*R98</f>
        <v>0</v>
      </c>
      <c r="T98" s="304"/>
      <c r="U98" s="271"/>
    </row>
    <row r="1048491" spans="3:3" x14ac:dyDescent="0.35">
      <c r="C1048491" s="274" t="s">
        <v>15</v>
      </c>
    </row>
  </sheetData>
  <mergeCells count="26">
    <mergeCell ref="P53:S53"/>
    <mergeCell ref="T53:T54"/>
    <mergeCell ref="U53:U54"/>
    <mergeCell ref="T55:T98"/>
    <mergeCell ref="T3:T51"/>
    <mergeCell ref="A53:A54"/>
    <mergeCell ref="B53:B54"/>
    <mergeCell ref="C53:C54"/>
    <mergeCell ref="D53:D54"/>
    <mergeCell ref="E53:E54"/>
    <mergeCell ref="F53:F54"/>
    <mergeCell ref="G53:G54"/>
    <mergeCell ref="H53:K53"/>
    <mergeCell ref="L53:O53"/>
    <mergeCell ref="G1:G2"/>
    <mergeCell ref="H1:K1"/>
    <mergeCell ref="L1:O1"/>
    <mergeCell ref="P1:S1"/>
    <mergeCell ref="T1:T2"/>
    <mergeCell ref="U1:U2"/>
    <mergeCell ref="A1:A2"/>
    <mergeCell ref="B1:B2"/>
    <mergeCell ref="C1:C2"/>
    <mergeCell ref="D1:D2"/>
    <mergeCell ref="E1:E2"/>
    <mergeCell ref="F1:F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50" zoomScaleNormal="5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1.72656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560</v>
      </c>
      <c r="B3" s="222"/>
      <c r="C3" s="222"/>
      <c r="D3" s="222"/>
      <c r="E3" s="222"/>
      <c r="F3" s="222"/>
      <c r="G3" s="223">
        <v>39</v>
      </c>
      <c r="H3" s="224" t="s">
        <v>35</v>
      </c>
      <c r="I3" s="222"/>
      <c r="J3" s="225"/>
      <c r="K3" s="226">
        <f>SUBTOTAL(9,K4:K51)</f>
        <v>0</v>
      </c>
      <c r="L3" s="224" t="s">
        <v>60</v>
      </c>
      <c r="M3" s="222"/>
      <c r="N3" s="225"/>
      <c r="O3" s="226">
        <f>SUBTOTAL(9,O4:O51)</f>
        <v>0</v>
      </c>
      <c r="P3" s="224" t="s">
        <v>79</v>
      </c>
      <c r="Q3" s="222"/>
      <c r="R3" s="225"/>
      <c r="S3" s="226">
        <f>SUBTOTAL(9,S4:S51)</f>
        <v>0</v>
      </c>
      <c r="T3" s="302"/>
      <c r="U3" s="227"/>
    </row>
    <row r="4" spans="1:21" s="228" customFormat="1" ht="15.65" customHeight="1" x14ac:dyDescent="0.35">
      <c r="A4" s="229" t="s">
        <v>39</v>
      </c>
      <c r="B4" s="230" t="s">
        <v>701</v>
      </c>
      <c r="C4" s="231"/>
      <c r="D4" s="232"/>
      <c r="E4" s="233"/>
      <c r="F4" s="234"/>
      <c r="G4" s="235"/>
      <c r="H4" s="229" t="s">
        <v>2189</v>
      </c>
      <c r="I4" s="236">
        <f>SUBTOTAL(9,I5:I6)</f>
        <v>0</v>
      </c>
      <c r="J4" s="237"/>
      <c r="K4" s="226">
        <f>SUBTOTAL(9,K5:K6)</f>
        <v>0</v>
      </c>
      <c r="L4" s="229" t="s">
        <v>2217</v>
      </c>
      <c r="M4" s="236">
        <f>SUBTOTAL(9,M5:M6)</f>
        <v>0</v>
      </c>
      <c r="N4" s="237"/>
      <c r="O4" s="226">
        <f>SUBTOTAL(9,O5:O6)</f>
        <v>0</v>
      </c>
      <c r="P4" s="229" t="s">
        <v>2245</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6</v>
      </c>
      <c r="H5" s="238" t="s">
        <v>2190</v>
      </c>
      <c r="I5" s="245">
        <v>0</v>
      </c>
      <c r="J5" s="246">
        <v>36</v>
      </c>
      <c r="K5" s="247">
        <f>I5*J5</f>
        <v>0</v>
      </c>
      <c r="L5" s="238" t="s">
        <v>2218</v>
      </c>
      <c r="M5" s="245">
        <v>0</v>
      </c>
      <c r="N5" s="246">
        <v>12</v>
      </c>
      <c r="O5" s="247">
        <f>M5*N5</f>
        <v>0</v>
      </c>
      <c r="P5" s="238" t="s">
        <v>2246</v>
      </c>
      <c r="Q5" s="245">
        <v>0</v>
      </c>
      <c r="R5" s="246">
        <v>12</v>
      </c>
      <c r="S5" s="247">
        <f>Q5*R5</f>
        <v>0</v>
      </c>
      <c r="T5" s="303"/>
      <c r="U5" s="248"/>
    </row>
    <row r="6" spans="1:21" ht="15.65" customHeight="1" x14ac:dyDescent="0.35">
      <c r="A6" s="238" t="s">
        <v>160</v>
      </c>
      <c r="B6" s="239"/>
      <c r="C6" s="240" t="s">
        <v>114</v>
      </c>
      <c r="D6" s="241" t="s">
        <v>115</v>
      </c>
      <c r="E6" s="242" t="s">
        <v>43</v>
      </c>
      <c r="F6" s="243" t="s">
        <v>920</v>
      </c>
      <c r="G6" s="244">
        <v>6</v>
      </c>
      <c r="H6" s="238" t="s">
        <v>2191</v>
      </c>
      <c r="I6" s="245">
        <v>0</v>
      </c>
      <c r="J6" s="246">
        <v>36</v>
      </c>
      <c r="K6" s="247">
        <f>I6*J6</f>
        <v>0</v>
      </c>
      <c r="L6" s="238" t="s">
        <v>2219</v>
      </c>
      <c r="M6" s="245">
        <v>0</v>
      </c>
      <c r="N6" s="246">
        <v>12</v>
      </c>
      <c r="O6" s="247">
        <f>M6*N6</f>
        <v>0</v>
      </c>
      <c r="P6" s="238" t="s">
        <v>2247</v>
      </c>
      <c r="Q6" s="245">
        <v>0</v>
      </c>
      <c r="R6" s="246">
        <v>12</v>
      </c>
      <c r="S6" s="247">
        <f>Q6*R6</f>
        <v>0</v>
      </c>
      <c r="T6" s="303"/>
      <c r="U6" s="248"/>
    </row>
    <row r="7" spans="1:21" s="228" customFormat="1" ht="15.65" customHeight="1" x14ac:dyDescent="0.35">
      <c r="A7" s="229" t="s">
        <v>40</v>
      </c>
      <c r="B7" s="230" t="s">
        <v>702</v>
      </c>
      <c r="C7" s="231"/>
      <c r="D7" s="232"/>
      <c r="E7" s="233"/>
      <c r="F7" s="234"/>
      <c r="G7" s="235"/>
      <c r="H7" s="229" t="s">
        <v>2192</v>
      </c>
      <c r="I7" s="236">
        <f>SUBTOTAL(9,I8:I28)</f>
        <v>0</v>
      </c>
      <c r="J7" s="237"/>
      <c r="K7" s="226">
        <f>SUBTOTAL(9,K8:K28)</f>
        <v>0</v>
      </c>
      <c r="L7" s="229" t="s">
        <v>2220</v>
      </c>
      <c r="M7" s="236">
        <f>SUBTOTAL(9,M8:M28)</f>
        <v>0</v>
      </c>
      <c r="N7" s="237"/>
      <c r="O7" s="226">
        <f>SUBTOTAL(9,O8:O28)</f>
        <v>0</v>
      </c>
      <c r="P7" s="229" t="s">
        <v>2248</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23</v>
      </c>
      <c r="H8" s="238" t="s">
        <v>2193</v>
      </c>
      <c r="I8" s="245">
        <v>0</v>
      </c>
      <c r="J8" s="246">
        <v>36</v>
      </c>
      <c r="K8" s="247">
        <f>I8*J8</f>
        <v>0</v>
      </c>
      <c r="L8" s="238" t="s">
        <v>2221</v>
      </c>
      <c r="M8" s="245">
        <v>0</v>
      </c>
      <c r="N8" s="246">
        <v>12</v>
      </c>
      <c r="O8" s="247">
        <f>M8*N8</f>
        <v>0</v>
      </c>
      <c r="P8" s="238" t="s">
        <v>2249</v>
      </c>
      <c r="Q8" s="245">
        <v>0</v>
      </c>
      <c r="R8" s="246">
        <v>12</v>
      </c>
      <c r="S8" s="247">
        <f>Q8*R8</f>
        <v>0</v>
      </c>
      <c r="T8" s="303"/>
      <c r="U8" s="248"/>
    </row>
    <row r="9" spans="1:21" ht="15.65" customHeight="1" x14ac:dyDescent="0.35">
      <c r="A9" s="238" t="s">
        <v>160</v>
      </c>
      <c r="B9" s="239"/>
      <c r="C9" s="240" t="s">
        <v>114</v>
      </c>
      <c r="D9" s="241" t="s">
        <v>115</v>
      </c>
      <c r="E9" s="242" t="s">
        <v>43</v>
      </c>
      <c r="F9" s="243" t="s">
        <v>920</v>
      </c>
      <c r="G9" s="244">
        <v>23</v>
      </c>
      <c r="H9" s="238" t="s">
        <v>2194</v>
      </c>
      <c r="I9" s="245">
        <v>0</v>
      </c>
      <c r="J9" s="246">
        <v>36</v>
      </c>
      <c r="K9" s="247">
        <f>I9*J9</f>
        <v>0</v>
      </c>
      <c r="L9" s="238" t="s">
        <v>2222</v>
      </c>
      <c r="M9" s="245">
        <v>0</v>
      </c>
      <c r="N9" s="246">
        <v>12</v>
      </c>
      <c r="O9" s="247">
        <f>M9*N9</f>
        <v>0</v>
      </c>
      <c r="P9" s="238" t="s">
        <v>2250</v>
      </c>
      <c r="Q9" s="245">
        <v>0</v>
      </c>
      <c r="R9" s="246">
        <v>12</v>
      </c>
      <c r="S9" s="247">
        <f>Q9*R9</f>
        <v>0</v>
      </c>
      <c r="T9" s="303"/>
      <c r="U9" s="248"/>
    </row>
    <row r="10" spans="1:21" ht="15.65" customHeight="1" x14ac:dyDescent="0.35">
      <c r="A10" s="249" t="s">
        <v>568</v>
      </c>
      <c r="B10" s="239"/>
      <c r="C10" s="240"/>
      <c r="D10" s="241"/>
      <c r="E10" s="242"/>
      <c r="F10" s="243"/>
      <c r="G10" s="244"/>
      <c r="H10" s="238" t="s">
        <v>2195</v>
      </c>
      <c r="I10" s="245">
        <f>SUBTOTAL(9,I11:I15)</f>
        <v>0</v>
      </c>
      <c r="J10" s="246"/>
      <c r="K10" s="247">
        <f>SUBTOTAL(9,K11:K15)</f>
        <v>0</v>
      </c>
      <c r="L10" s="238" t="s">
        <v>2223</v>
      </c>
      <c r="M10" s="245">
        <f>SUBTOTAL(9,M11:M15)</f>
        <v>0</v>
      </c>
      <c r="N10" s="246"/>
      <c r="O10" s="247">
        <f>SUBTOTAL(9,O11:O15)</f>
        <v>0</v>
      </c>
      <c r="P10" s="238" t="s">
        <v>2251</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23</v>
      </c>
      <c r="H11" s="251" t="s">
        <v>2196</v>
      </c>
      <c r="I11" s="245">
        <v>0</v>
      </c>
      <c r="J11" s="246">
        <v>36</v>
      </c>
      <c r="K11" s="247">
        <f>I11*J11</f>
        <v>0</v>
      </c>
      <c r="L11" s="251" t="s">
        <v>2224</v>
      </c>
      <c r="M11" s="245">
        <v>0</v>
      </c>
      <c r="N11" s="246">
        <v>12</v>
      </c>
      <c r="O11" s="247">
        <f>M11*N11</f>
        <v>0</v>
      </c>
      <c r="P11" s="251" t="s">
        <v>2252</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23</v>
      </c>
      <c r="H12" s="251" t="s">
        <v>2197</v>
      </c>
      <c r="I12" s="245">
        <v>0</v>
      </c>
      <c r="J12" s="246">
        <v>36</v>
      </c>
      <c r="K12" s="247">
        <f>I12*J12</f>
        <v>0</v>
      </c>
      <c r="L12" s="251" t="s">
        <v>2225</v>
      </c>
      <c r="M12" s="245">
        <v>0</v>
      </c>
      <c r="N12" s="246">
        <v>12</v>
      </c>
      <c r="O12" s="247">
        <f>M12*N12</f>
        <v>0</v>
      </c>
      <c r="P12" s="251" t="s">
        <v>2253</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23</v>
      </c>
      <c r="H13" s="251" t="s">
        <v>2198</v>
      </c>
      <c r="I13" s="245">
        <v>0</v>
      </c>
      <c r="J13" s="246">
        <v>36</v>
      </c>
      <c r="K13" s="247">
        <f>I13*J13</f>
        <v>0</v>
      </c>
      <c r="L13" s="251" t="s">
        <v>2226</v>
      </c>
      <c r="M13" s="245">
        <v>0</v>
      </c>
      <c r="N13" s="246">
        <v>12</v>
      </c>
      <c r="O13" s="247">
        <f>M13*N13</f>
        <v>0</v>
      </c>
      <c r="P13" s="251" t="s">
        <v>2254</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23</v>
      </c>
      <c r="H14" s="251" t="s">
        <v>2199</v>
      </c>
      <c r="I14" s="245">
        <v>0</v>
      </c>
      <c r="J14" s="246">
        <v>36</v>
      </c>
      <c r="K14" s="247">
        <f>I14*J14</f>
        <v>0</v>
      </c>
      <c r="L14" s="251" t="s">
        <v>2227</v>
      </c>
      <c r="M14" s="245">
        <v>0</v>
      </c>
      <c r="N14" s="246">
        <v>12</v>
      </c>
      <c r="O14" s="247">
        <f>M14*N14</f>
        <v>0</v>
      </c>
      <c r="P14" s="251" t="s">
        <v>2255</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23</v>
      </c>
      <c r="H15" s="251" t="s">
        <v>2200</v>
      </c>
      <c r="I15" s="245">
        <v>0</v>
      </c>
      <c r="J15" s="246">
        <v>36</v>
      </c>
      <c r="K15" s="247">
        <f>I15*J15</f>
        <v>0</v>
      </c>
      <c r="L15" s="251" t="s">
        <v>2228</v>
      </c>
      <c r="M15" s="245">
        <v>0</v>
      </c>
      <c r="N15" s="246">
        <v>12</v>
      </c>
      <c r="O15" s="247">
        <f>M15*N15</f>
        <v>0</v>
      </c>
      <c r="P15" s="251" t="s">
        <v>2256</v>
      </c>
      <c r="Q15" s="245">
        <v>0</v>
      </c>
      <c r="R15" s="246">
        <v>12</v>
      </c>
      <c r="S15" s="247">
        <f>Q15*R15</f>
        <v>0</v>
      </c>
      <c r="T15" s="303"/>
      <c r="U15" s="248"/>
    </row>
    <row r="16" spans="1:21" ht="15.65" customHeight="1" x14ac:dyDescent="0.35">
      <c r="A16" s="249" t="s">
        <v>569</v>
      </c>
      <c r="B16" s="239"/>
      <c r="C16" s="240"/>
      <c r="D16" s="241"/>
      <c r="E16" s="242"/>
      <c r="F16" s="243"/>
      <c r="G16" s="244"/>
      <c r="H16" s="238" t="s">
        <v>2201</v>
      </c>
      <c r="I16" s="245">
        <f>SUBTOTAL(9,I17:I28)</f>
        <v>0</v>
      </c>
      <c r="J16" s="246"/>
      <c r="K16" s="247">
        <f>SUBTOTAL(9,K17:K28)</f>
        <v>0</v>
      </c>
      <c r="L16" s="238" t="s">
        <v>2229</v>
      </c>
      <c r="M16" s="245">
        <f>SUBTOTAL(9,M17:M28)</f>
        <v>0</v>
      </c>
      <c r="N16" s="246"/>
      <c r="O16" s="247">
        <f>SUBTOTAL(9,O17:O28)</f>
        <v>0</v>
      </c>
      <c r="P16" s="238" t="s">
        <v>2257</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2202</v>
      </c>
      <c r="I17" s="245">
        <f>SUBTOTAL(9,I18:I22)</f>
        <v>0</v>
      </c>
      <c r="J17" s="246"/>
      <c r="K17" s="247">
        <f>SUBTOTAL(9,K18:K22)</f>
        <v>0</v>
      </c>
      <c r="L17" s="251" t="s">
        <v>2230</v>
      </c>
      <c r="M17" s="245">
        <f>SUBTOTAL(9,M18:M22)</f>
        <v>0</v>
      </c>
      <c r="N17" s="246"/>
      <c r="O17" s="247">
        <f>SUBTOTAL(9,O18:O22)</f>
        <v>0</v>
      </c>
      <c r="P17" s="251" t="s">
        <v>2258</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23</v>
      </c>
      <c r="H18" s="253" t="s">
        <v>3127</v>
      </c>
      <c r="I18" s="245">
        <v>0</v>
      </c>
      <c r="J18" s="246">
        <v>36</v>
      </c>
      <c r="K18" s="247">
        <f>I18*J18</f>
        <v>0</v>
      </c>
      <c r="L18" s="253" t="s">
        <v>3147</v>
      </c>
      <c r="M18" s="245">
        <v>0</v>
      </c>
      <c r="N18" s="246">
        <v>12</v>
      </c>
      <c r="O18" s="247">
        <f>M18*N18</f>
        <v>0</v>
      </c>
      <c r="P18" s="253" t="s">
        <v>3167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23</v>
      </c>
      <c r="H19" s="253" t="s">
        <v>3128</v>
      </c>
      <c r="I19" s="245">
        <v>0</v>
      </c>
      <c r="J19" s="246">
        <v>36</v>
      </c>
      <c r="K19" s="247">
        <f>I19*J19</f>
        <v>0</v>
      </c>
      <c r="L19" s="253" t="s">
        <v>3148</v>
      </c>
      <c r="M19" s="245">
        <v>0</v>
      </c>
      <c r="N19" s="246">
        <v>12</v>
      </c>
      <c r="O19" s="247">
        <f>M19*N19</f>
        <v>0</v>
      </c>
      <c r="P19" s="253" t="s">
        <v>3168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23</v>
      </c>
      <c r="H20" s="253" t="s">
        <v>3129</v>
      </c>
      <c r="I20" s="245">
        <v>0</v>
      </c>
      <c r="J20" s="246">
        <v>36</v>
      </c>
      <c r="K20" s="247">
        <f>I20*J20</f>
        <v>0</v>
      </c>
      <c r="L20" s="253" t="s">
        <v>3149</v>
      </c>
      <c r="M20" s="245">
        <v>0</v>
      </c>
      <c r="N20" s="246">
        <v>12</v>
      </c>
      <c r="O20" s="247">
        <f>M20*N20</f>
        <v>0</v>
      </c>
      <c r="P20" s="253" t="s">
        <v>3169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23</v>
      </c>
      <c r="H21" s="253" t="s">
        <v>3130</v>
      </c>
      <c r="I21" s="245">
        <v>0</v>
      </c>
      <c r="J21" s="246">
        <v>36</v>
      </c>
      <c r="K21" s="247">
        <f>I21*J21</f>
        <v>0</v>
      </c>
      <c r="L21" s="253" t="s">
        <v>3150</v>
      </c>
      <c r="M21" s="245">
        <v>0</v>
      </c>
      <c r="N21" s="246">
        <v>12</v>
      </c>
      <c r="O21" s="247">
        <f>M21*N21</f>
        <v>0</v>
      </c>
      <c r="P21" s="253" t="s">
        <v>3170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23</v>
      </c>
      <c r="H22" s="253" t="s">
        <v>3131</v>
      </c>
      <c r="I22" s="245">
        <v>0</v>
      </c>
      <c r="J22" s="246">
        <v>36</v>
      </c>
      <c r="K22" s="247">
        <f>I22*J22</f>
        <v>0</v>
      </c>
      <c r="L22" s="253" t="s">
        <v>3151</v>
      </c>
      <c r="M22" s="245">
        <v>0</v>
      </c>
      <c r="N22" s="246">
        <v>12</v>
      </c>
      <c r="O22" s="247">
        <f>M22*N22</f>
        <v>0</v>
      </c>
      <c r="P22" s="253" t="s">
        <v>3171</v>
      </c>
      <c r="Q22" s="245">
        <v>0</v>
      </c>
      <c r="R22" s="246">
        <v>12</v>
      </c>
      <c r="S22" s="247">
        <f>Q22*R22</f>
        <v>0</v>
      </c>
      <c r="T22" s="303"/>
      <c r="U22" s="248"/>
    </row>
    <row r="23" spans="1:21" ht="15.65" customHeight="1" x14ac:dyDescent="0.35">
      <c r="A23" s="250" t="s">
        <v>2645</v>
      </c>
      <c r="B23" s="239"/>
      <c r="C23" s="240"/>
      <c r="D23" s="241"/>
      <c r="E23" s="242"/>
      <c r="F23" s="243"/>
      <c r="G23" s="244"/>
      <c r="H23" s="251" t="s">
        <v>2203</v>
      </c>
      <c r="I23" s="245">
        <f>SUBTOTAL(9,I24:I28)</f>
        <v>0</v>
      </c>
      <c r="J23" s="246"/>
      <c r="K23" s="247">
        <f>SUBTOTAL(9,K24:K28)</f>
        <v>0</v>
      </c>
      <c r="L23" s="251" t="s">
        <v>2231</v>
      </c>
      <c r="M23" s="245">
        <f>SUBTOTAL(9,M24:M28)</f>
        <v>0</v>
      </c>
      <c r="N23" s="246"/>
      <c r="O23" s="247">
        <f>SUBTOTAL(9,O24:O28)</f>
        <v>0</v>
      </c>
      <c r="P23" s="251" t="s">
        <v>2259</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23</v>
      </c>
      <c r="H24" s="253" t="s">
        <v>3132</v>
      </c>
      <c r="I24" s="245">
        <v>0</v>
      </c>
      <c r="J24" s="246">
        <v>36</v>
      </c>
      <c r="K24" s="247">
        <f>I24*J24</f>
        <v>0</v>
      </c>
      <c r="L24" s="253" t="s">
        <v>3152</v>
      </c>
      <c r="M24" s="245">
        <v>0</v>
      </c>
      <c r="N24" s="246">
        <v>12</v>
      </c>
      <c r="O24" s="247">
        <f>M24*N24</f>
        <v>0</v>
      </c>
      <c r="P24" s="253" t="s">
        <v>3172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23</v>
      </c>
      <c r="H25" s="253" t="s">
        <v>3133</v>
      </c>
      <c r="I25" s="245">
        <v>0</v>
      </c>
      <c r="J25" s="246">
        <v>36</v>
      </c>
      <c r="K25" s="247">
        <f>I25*J25</f>
        <v>0</v>
      </c>
      <c r="L25" s="253" t="s">
        <v>3153</v>
      </c>
      <c r="M25" s="245">
        <v>0</v>
      </c>
      <c r="N25" s="246">
        <v>12</v>
      </c>
      <c r="O25" s="247">
        <f>M25*N25</f>
        <v>0</v>
      </c>
      <c r="P25" s="253" t="s">
        <v>3173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23</v>
      </c>
      <c r="H26" s="253" t="s">
        <v>3134</v>
      </c>
      <c r="I26" s="245">
        <v>0</v>
      </c>
      <c r="J26" s="246">
        <v>36</v>
      </c>
      <c r="K26" s="247">
        <f>I26*J26</f>
        <v>0</v>
      </c>
      <c r="L26" s="253" t="s">
        <v>3154</v>
      </c>
      <c r="M26" s="245">
        <v>0</v>
      </c>
      <c r="N26" s="246">
        <v>12</v>
      </c>
      <c r="O26" s="247">
        <f>M26*N26</f>
        <v>0</v>
      </c>
      <c r="P26" s="253" t="s">
        <v>3174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23</v>
      </c>
      <c r="H27" s="253" t="s">
        <v>3135</v>
      </c>
      <c r="I27" s="245">
        <v>0</v>
      </c>
      <c r="J27" s="246">
        <v>36</v>
      </c>
      <c r="K27" s="247">
        <f>I27*J27</f>
        <v>0</v>
      </c>
      <c r="L27" s="253" t="s">
        <v>3155</v>
      </c>
      <c r="M27" s="245">
        <v>0</v>
      </c>
      <c r="N27" s="246">
        <v>12</v>
      </c>
      <c r="O27" s="247">
        <f>M27*N27</f>
        <v>0</v>
      </c>
      <c r="P27" s="253" t="s">
        <v>3175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23</v>
      </c>
      <c r="H28" s="253" t="s">
        <v>3136</v>
      </c>
      <c r="I28" s="245">
        <v>0</v>
      </c>
      <c r="J28" s="246">
        <v>36</v>
      </c>
      <c r="K28" s="247">
        <f>I28*J28</f>
        <v>0</v>
      </c>
      <c r="L28" s="253" t="s">
        <v>3156</v>
      </c>
      <c r="M28" s="245">
        <v>0</v>
      </c>
      <c r="N28" s="246">
        <v>12</v>
      </c>
      <c r="O28" s="247">
        <f>M28*N28</f>
        <v>0</v>
      </c>
      <c r="P28" s="253" t="s">
        <v>3176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2204</v>
      </c>
      <c r="I29" s="236">
        <f>SUBTOTAL(9,I30:I45)</f>
        <v>0</v>
      </c>
      <c r="J29" s="254"/>
      <c r="K29" s="226">
        <f>SUBTOTAL(9,K30:K45)</f>
        <v>0</v>
      </c>
      <c r="L29" s="229" t="s">
        <v>2232</v>
      </c>
      <c r="M29" s="236">
        <f>SUBTOTAL(9,M30:M45)</f>
        <v>0</v>
      </c>
      <c r="N29" s="254"/>
      <c r="O29" s="226">
        <f>SUBTOTAL(9,O30:O45)</f>
        <v>0</v>
      </c>
      <c r="P29" s="229" t="s">
        <v>2260</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8</v>
      </c>
      <c r="H30" s="238" t="s">
        <v>2205</v>
      </c>
      <c r="I30" s="245">
        <v>0</v>
      </c>
      <c r="J30" s="246">
        <v>36</v>
      </c>
      <c r="K30" s="247">
        <f>I30*J30</f>
        <v>0</v>
      </c>
      <c r="L30" s="238" t="s">
        <v>2233</v>
      </c>
      <c r="M30" s="245">
        <v>0</v>
      </c>
      <c r="N30" s="246">
        <v>12</v>
      </c>
      <c r="O30" s="247">
        <f>M30*N30</f>
        <v>0</v>
      </c>
      <c r="P30" s="238" t="s">
        <v>2261</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8</v>
      </c>
      <c r="H31" s="238" t="s">
        <v>2206</v>
      </c>
      <c r="I31" s="245">
        <v>0</v>
      </c>
      <c r="J31" s="246">
        <v>36</v>
      </c>
      <c r="K31" s="247">
        <f>I31*J31</f>
        <v>0</v>
      </c>
      <c r="L31" s="238" t="s">
        <v>2234</v>
      </c>
      <c r="M31" s="245">
        <v>0</v>
      </c>
      <c r="N31" s="246">
        <v>12</v>
      </c>
      <c r="O31" s="247">
        <f>M31*N31</f>
        <v>0</v>
      </c>
      <c r="P31" s="238" t="s">
        <v>2262</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8</v>
      </c>
      <c r="H32" s="238" t="s">
        <v>2207</v>
      </c>
      <c r="I32" s="245">
        <v>0</v>
      </c>
      <c r="J32" s="246">
        <v>36</v>
      </c>
      <c r="K32" s="247">
        <f>I32*J32</f>
        <v>0</v>
      </c>
      <c r="L32" s="238" t="s">
        <v>2235</v>
      </c>
      <c r="M32" s="245">
        <v>0</v>
      </c>
      <c r="N32" s="246">
        <v>12</v>
      </c>
      <c r="O32" s="247">
        <f>M32*N32</f>
        <v>0</v>
      </c>
      <c r="P32" s="238" t="s">
        <v>2263</v>
      </c>
      <c r="Q32" s="245">
        <v>0</v>
      </c>
      <c r="R32" s="246">
        <v>12</v>
      </c>
      <c r="S32" s="247">
        <f>Q32*R32</f>
        <v>0</v>
      </c>
      <c r="T32" s="303"/>
      <c r="U32" s="248"/>
    </row>
    <row r="33" spans="1:21" ht="15.65" customHeight="1" x14ac:dyDescent="0.35">
      <c r="A33" s="249" t="s">
        <v>569</v>
      </c>
      <c r="B33" s="239"/>
      <c r="C33" s="240"/>
      <c r="D33" s="241"/>
      <c r="E33" s="242"/>
      <c r="F33" s="243"/>
      <c r="G33" s="244"/>
      <c r="H33" s="238" t="s">
        <v>2208</v>
      </c>
      <c r="I33" s="245">
        <f>SUBTOTAL(9,I34:I45)</f>
        <v>0</v>
      </c>
      <c r="J33" s="246"/>
      <c r="K33" s="247">
        <f>SUBTOTAL(9,K34:K45)</f>
        <v>0</v>
      </c>
      <c r="L33" s="238" t="s">
        <v>2236</v>
      </c>
      <c r="M33" s="245">
        <f>SUBTOTAL(9,M34:M45)</f>
        <v>0</v>
      </c>
      <c r="N33" s="246"/>
      <c r="O33" s="247">
        <f>SUBTOTAL(9,O34:O45)</f>
        <v>0</v>
      </c>
      <c r="P33" s="238" t="s">
        <v>2264</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2209</v>
      </c>
      <c r="I34" s="245">
        <f>SUBTOTAL(9,I35:I39)</f>
        <v>0</v>
      </c>
      <c r="J34" s="246"/>
      <c r="K34" s="247">
        <f>SUBTOTAL(9,K35:K39)</f>
        <v>0</v>
      </c>
      <c r="L34" s="251" t="s">
        <v>2237</v>
      </c>
      <c r="M34" s="245">
        <f>SUBTOTAL(9,M35:M39)</f>
        <v>0</v>
      </c>
      <c r="N34" s="246"/>
      <c r="O34" s="247">
        <f>SUBTOTAL(9,O35:O39)</f>
        <v>0</v>
      </c>
      <c r="P34" s="251" t="s">
        <v>2265</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8</v>
      </c>
      <c r="H35" s="253" t="s">
        <v>3137</v>
      </c>
      <c r="I35" s="245">
        <v>0</v>
      </c>
      <c r="J35" s="246">
        <v>36</v>
      </c>
      <c r="K35" s="247">
        <f>I35*J35</f>
        <v>0</v>
      </c>
      <c r="L35" s="253" t="s">
        <v>3157</v>
      </c>
      <c r="M35" s="245">
        <v>0</v>
      </c>
      <c r="N35" s="246">
        <v>12</v>
      </c>
      <c r="O35" s="247">
        <f>M35*N35</f>
        <v>0</v>
      </c>
      <c r="P35" s="253" t="s">
        <v>3177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8</v>
      </c>
      <c r="H36" s="253" t="s">
        <v>3138</v>
      </c>
      <c r="I36" s="245">
        <v>0</v>
      </c>
      <c r="J36" s="246">
        <v>36</v>
      </c>
      <c r="K36" s="247">
        <f>I36*J36</f>
        <v>0</v>
      </c>
      <c r="L36" s="253" t="s">
        <v>3158</v>
      </c>
      <c r="M36" s="245">
        <v>0</v>
      </c>
      <c r="N36" s="246">
        <v>12</v>
      </c>
      <c r="O36" s="247">
        <f>M36*N36</f>
        <v>0</v>
      </c>
      <c r="P36" s="253" t="s">
        <v>3178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8</v>
      </c>
      <c r="H37" s="253" t="s">
        <v>3139</v>
      </c>
      <c r="I37" s="245">
        <v>0</v>
      </c>
      <c r="J37" s="246">
        <v>36</v>
      </c>
      <c r="K37" s="247">
        <f>I37*J37</f>
        <v>0</v>
      </c>
      <c r="L37" s="253" t="s">
        <v>3159</v>
      </c>
      <c r="M37" s="245">
        <v>0</v>
      </c>
      <c r="N37" s="246">
        <v>12</v>
      </c>
      <c r="O37" s="247">
        <f>M37*N37</f>
        <v>0</v>
      </c>
      <c r="P37" s="253" t="s">
        <v>3179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8</v>
      </c>
      <c r="H38" s="253" t="s">
        <v>3140</v>
      </c>
      <c r="I38" s="245">
        <v>0</v>
      </c>
      <c r="J38" s="246">
        <v>36</v>
      </c>
      <c r="K38" s="247">
        <f>I38*J38</f>
        <v>0</v>
      </c>
      <c r="L38" s="253" t="s">
        <v>3160</v>
      </c>
      <c r="M38" s="245">
        <v>0</v>
      </c>
      <c r="N38" s="246">
        <v>12</v>
      </c>
      <c r="O38" s="247">
        <f>M38*N38</f>
        <v>0</v>
      </c>
      <c r="P38" s="253" t="s">
        <v>3180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8</v>
      </c>
      <c r="H39" s="253" t="s">
        <v>3141</v>
      </c>
      <c r="I39" s="245">
        <v>0</v>
      </c>
      <c r="J39" s="246">
        <v>36</v>
      </c>
      <c r="K39" s="247">
        <f>I39*J39</f>
        <v>0</v>
      </c>
      <c r="L39" s="253" t="s">
        <v>3161</v>
      </c>
      <c r="M39" s="245">
        <v>0</v>
      </c>
      <c r="N39" s="246">
        <v>12</v>
      </c>
      <c r="O39" s="247">
        <f>M39*N39</f>
        <v>0</v>
      </c>
      <c r="P39" s="253" t="s">
        <v>3181</v>
      </c>
      <c r="Q39" s="245">
        <v>0</v>
      </c>
      <c r="R39" s="246">
        <v>12</v>
      </c>
      <c r="S39" s="247">
        <f>Q39*R39</f>
        <v>0</v>
      </c>
      <c r="T39" s="303"/>
      <c r="U39" s="248"/>
    </row>
    <row r="40" spans="1:21" ht="15.65" customHeight="1" x14ac:dyDescent="0.35">
      <c r="A40" s="250" t="s">
        <v>2645</v>
      </c>
      <c r="B40" s="239"/>
      <c r="C40" s="240"/>
      <c r="D40" s="241"/>
      <c r="E40" s="242"/>
      <c r="F40" s="243"/>
      <c r="G40" s="244"/>
      <c r="H40" s="251" t="s">
        <v>2210</v>
      </c>
      <c r="I40" s="245">
        <f>SUBTOTAL(9,I41:I45)</f>
        <v>0</v>
      </c>
      <c r="J40" s="246"/>
      <c r="K40" s="247">
        <f>SUBTOTAL(9,K41:K45)</f>
        <v>0</v>
      </c>
      <c r="L40" s="251" t="s">
        <v>2238</v>
      </c>
      <c r="M40" s="245">
        <f>SUBTOTAL(9,M41:M45)</f>
        <v>0</v>
      </c>
      <c r="N40" s="246"/>
      <c r="O40" s="247">
        <f>SUBTOTAL(9,O41:O45)</f>
        <v>0</v>
      </c>
      <c r="P40" s="251" t="s">
        <v>2266</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8</v>
      </c>
      <c r="H41" s="253" t="s">
        <v>3142</v>
      </c>
      <c r="I41" s="245">
        <v>0</v>
      </c>
      <c r="J41" s="246">
        <v>36</v>
      </c>
      <c r="K41" s="247">
        <v>0</v>
      </c>
      <c r="L41" s="253" t="s">
        <v>3162</v>
      </c>
      <c r="M41" s="245">
        <v>0</v>
      </c>
      <c r="N41" s="246">
        <v>12</v>
      </c>
      <c r="O41" s="247">
        <v>0</v>
      </c>
      <c r="P41" s="253" t="s">
        <v>3182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8</v>
      </c>
      <c r="H42" s="253" t="s">
        <v>3143</v>
      </c>
      <c r="I42" s="245">
        <v>0</v>
      </c>
      <c r="J42" s="246">
        <v>36</v>
      </c>
      <c r="K42" s="247">
        <v>0</v>
      </c>
      <c r="L42" s="253" t="s">
        <v>3163</v>
      </c>
      <c r="M42" s="245">
        <v>0</v>
      </c>
      <c r="N42" s="246">
        <v>12</v>
      </c>
      <c r="O42" s="247">
        <v>0</v>
      </c>
      <c r="P42" s="253" t="s">
        <v>3183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8</v>
      </c>
      <c r="H43" s="253" t="s">
        <v>3144</v>
      </c>
      <c r="I43" s="245">
        <v>0</v>
      </c>
      <c r="J43" s="246">
        <v>36</v>
      </c>
      <c r="K43" s="247">
        <v>0</v>
      </c>
      <c r="L43" s="253" t="s">
        <v>3164</v>
      </c>
      <c r="M43" s="245">
        <v>0</v>
      </c>
      <c r="N43" s="246">
        <v>12</v>
      </c>
      <c r="O43" s="247">
        <v>0</v>
      </c>
      <c r="P43" s="253" t="s">
        <v>3184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8</v>
      </c>
      <c r="H44" s="253" t="s">
        <v>3145</v>
      </c>
      <c r="I44" s="245">
        <v>0</v>
      </c>
      <c r="J44" s="246">
        <v>36</v>
      </c>
      <c r="K44" s="247">
        <v>0</v>
      </c>
      <c r="L44" s="253" t="s">
        <v>3165</v>
      </c>
      <c r="M44" s="245">
        <v>0</v>
      </c>
      <c r="N44" s="246">
        <v>12</v>
      </c>
      <c r="O44" s="247">
        <v>0</v>
      </c>
      <c r="P44" s="253" t="s">
        <v>3185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8</v>
      </c>
      <c r="H45" s="253" t="s">
        <v>3146</v>
      </c>
      <c r="I45" s="245">
        <v>0</v>
      </c>
      <c r="J45" s="246">
        <v>36</v>
      </c>
      <c r="K45" s="247">
        <v>0</v>
      </c>
      <c r="L45" s="253" t="s">
        <v>3166</v>
      </c>
      <c r="M45" s="245">
        <v>0</v>
      </c>
      <c r="N45" s="246">
        <v>12</v>
      </c>
      <c r="O45" s="247">
        <v>0</v>
      </c>
      <c r="P45" s="253" t="s">
        <v>3186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2211</v>
      </c>
      <c r="I46" s="236">
        <f>SUBTOTAL(9,I47)</f>
        <v>0</v>
      </c>
      <c r="J46" s="254"/>
      <c r="K46" s="226">
        <f>SUBTOTAL(9,K47)</f>
        <v>0</v>
      </c>
      <c r="L46" s="229" t="s">
        <v>2239</v>
      </c>
      <c r="M46" s="236">
        <f>SUBTOTAL(9,M47)</f>
        <v>0</v>
      </c>
      <c r="N46" s="254"/>
      <c r="O46" s="226">
        <f>SUBTOTAL(9,O47)</f>
        <v>0</v>
      </c>
      <c r="P46" s="229" t="s">
        <v>2267</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2</v>
      </c>
      <c r="H47" s="238" t="s">
        <v>2212</v>
      </c>
      <c r="I47" s="245">
        <v>0</v>
      </c>
      <c r="J47" s="246">
        <v>36</v>
      </c>
      <c r="K47" s="247">
        <f>I47*J47</f>
        <v>0</v>
      </c>
      <c r="L47" s="238" t="s">
        <v>2240</v>
      </c>
      <c r="M47" s="245">
        <v>0</v>
      </c>
      <c r="N47" s="246">
        <v>12</v>
      </c>
      <c r="O47" s="247">
        <f>M47*N47</f>
        <v>0</v>
      </c>
      <c r="P47" s="238" t="s">
        <v>2268</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2213</v>
      </c>
      <c r="I48" s="236">
        <f>SUBTOTAL(9,I49:I51)</f>
        <v>0</v>
      </c>
      <c r="J48" s="246"/>
      <c r="K48" s="226">
        <f>SUBTOTAL(9,K49:K51)</f>
        <v>0</v>
      </c>
      <c r="L48" s="258" t="s">
        <v>2241</v>
      </c>
      <c r="M48" s="236">
        <f>SUBTOTAL(9,M49:M51)</f>
        <v>0</v>
      </c>
      <c r="N48" s="246"/>
      <c r="O48" s="226">
        <f>SUBTOTAL(9,O49:O51)</f>
        <v>0</v>
      </c>
      <c r="P48" s="258" t="s">
        <v>2269</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2214</v>
      </c>
      <c r="I49" s="245">
        <v>0</v>
      </c>
      <c r="J49" s="246">
        <v>36</v>
      </c>
      <c r="K49" s="247">
        <f>$G49*I49*J49</f>
        <v>0</v>
      </c>
      <c r="L49" s="238" t="s">
        <v>2242</v>
      </c>
      <c r="M49" s="245">
        <v>0</v>
      </c>
      <c r="N49" s="246">
        <v>12</v>
      </c>
      <c r="O49" s="247">
        <f>$G49*M49*N49</f>
        <v>0</v>
      </c>
      <c r="P49" s="238" t="s">
        <v>2270</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2215</v>
      </c>
      <c r="I50" s="245">
        <v>0</v>
      </c>
      <c r="J50" s="246">
        <v>36</v>
      </c>
      <c r="K50" s="247">
        <f>$G50*I50*J50</f>
        <v>0</v>
      </c>
      <c r="L50" s="238" t="s">
        <v>2243</v>
      </c>
      <c r="M50" s="245">
        <v>0</v>
      </c>
      <c r="N50" s="246">
        <v>12</v>
      </c>
      <c r="O50" s="247">
        <f>$G50*M50*N50</f>
        <v>0</v>
      </c>
      <c r="P50" s="238" t="s">
        <v>2271</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2216</v>
      </c>
      <c r="I51" s="269">
        <v>0</v>
      </c>
      <c r="J51" s="263">
        <v>36</v>
      </c>
      <c r="K51" s="270">
        <f>$G51*I51*J51</f>
        <v>0</v>
      </c>
      <c r="L51" s="268" t="s">
        <v>2244</v>
      </c>
      <c r="M51" s="269">
        <v>0</v>
      </c>
      <c r="N51" s="263">
        <v>12</v>
      </c>
      <c r="O51" s="270">
        <f>$G51*M51*N51</f>
        <v>0</v>
      </c>
      <c r="P51" s="268" t="s">
        <v>2272</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560</v>
      </c>
      <c r="B55" s="222"/>
      <c r="C55" s="222"/>
      <c r="D55" s="222"/>
      <c r="E55" s="222"/>
      <c r="F55" s="222"/>
      <c r="G55" s="223"/>
      <c r="H55" s="224" t="s">
        <v>537</v>
      </c>
      <c r="I55" s="222"/>
      <c r="J55" s="225"/>
      <c r="K55" s="226">
        <f>SUBTOTAL(9,K56:K98)</f>
        <v>0</v>
      </c>
      <c r="L55" s="224" t="s">
        <v>722</v>
      </c>
      <c r="M55" s="222"/>
      <c r="N55" s="225"/>
      <c r="O55" s="226">
        <f>SUBTOTAL(9,O56:O98)</f>
        <v>0</v>
      </c>
      <c r="P55" s="224" t="s">
        <v>733</v>
      </c>
      <c r="Q55" s="222"/>
      <c r="R55" s="225"/>
      <c r="S55" s="226">
        <f>SUBTOTAL(9,S56:S98)</f>
        <v>0</v>
      </c>
      <c r="T55" s="302"/>
      <c r="U55" s="227"/>
    </row>
    <row r="56" spans="1:21" ht="15.5" x14ac:dyDescent="0.35">
      <c r="A56" s="229" t="s">
        <v>39</v>
      </c>
      <c r="B56" s="230" t="s">
        <v>701</v>
      </c>
      <c r="C56" s="231"/>
      <c r="D56" s="232"/>
      <c r="E56" s="233"/>
      <c r="F56" s="234"/>
      <c r="G56" s="235"/>
      <c r="H56" s="229" t="s">
        <v>2273</v>
      </c>
      <c r="I56" s="236">
        <f>SUBTOTAL(9,I57:I65)</f>
        <v>0</v>
      </c>
      <c r="J56" s="237"/>
      <c r="K56" s="226">
        <f>SUBTOTAL(9,K57:K65)</f>
        <v>0</v>
      </c>
      <c r="L56" s="229" t="s">
        <v>2330</v>
      </c>
      <c r="M56" s="236">
        <f>SUBTOTAL(9,M57:M65)</f>
        <v>0</v>
      </c>
      <c r="N56" s="237"/>
      <c r="O56" s="226">
        <f>SUBTOTAL(9,O57:O65)</f>
        <v>0</v>
      </c>
      <c r="P56" s="229" t="s">
        <v>2371</v>
      </c>
      <c r="Q56" s="236">
        <f>SUBTOTAL(9,Q57:Q65)</f>
        <v>0</v>
      </c>
      <c r="R56" s="237"/>
      <c r="S56" s="226">
        <f>SUBTOTAL(9,S57:S65)</f>
        <v>0</v>
      </c>
      <c r="T56" s="303"/>
      <c r="U56" s="227"/>
    </row>
    <row r="57" spans="1:21" ht="15.5" x14ac:dyDescent="0.35">
      <c r="A57" s="238" t="s">
        <v>550</v>
      </c>
      <c r="B57" s="239"/>
      <c r="C57" s="240"/>
      <c r="D57" s="241"/>
      <c r="E57" s="242"/>
      <c r="F57" s="243"/>
      <c r="G57" s="244"/>
      <c r="H57" s="238" t="s">
        <v>2274</v>
      </c>
      <c r="I57" s="245">
        <f>SUBTOTAL(9,I58:I59)</f>
        <v>0</v>
      </c>
      <c r="J57" s="246"/>
      <c r="K57" s="247">
        <f>SUBTOTAL(9,K58:K59)</f>
        <v>0</v>
      </c>
      <c r="L57" s="238" t="s">
        <v>2331</v>
      </c>
      <c r="M57" s="245">
        <f>SUBTOTAL(9,M58:M59)</f>
        <v>0</v>
      </c>
      <c r="N57" s="246"/>
      <c r="O57" s="247">
        <f>SUBTOTAL(9,O58:O59)</f>
        <v>0</v>
      </c>
      <c r="P57" s="238" t="s">
        <v>2372</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2275</v>
      </c>
      <c r="I58" s="245">
        <v>0</v>
      </c>
      <c r="J58" s="246">
        <v>36</v>
      </c>
      <c r="K58" s="247">
        <f>I58*J58</f>
        <v>0</v>
      </c>
      <c r="L58" s="251" t="s">
        <v>2332</v>
      </c>
      <c r="M58" s="245">
        <v>0</v>
      </c>
      <c r="N58" s="246">
        <v>12</v>
      </c>
      <c r="O58" s="247">
        <f>M58*N58</f>
        <v>0</v>
      </c>
      <c r="P58" s="251" t="s">
        <v>2373</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2276</v>
      </c>
      <c r="I59" s="245">
        <v>0</v>
      </c>
      <c r="J59" s="246">
        <v>36</v>
      </c>
      <c r="K59" s="247">
        <f>I59*J59</f>
        <v>0</v>
      </c>
      <c r="L59" s="251" t="s">
        <v>2333</v>
      </c>
      <c r="M59" s="245">
        <v>0</v>
      </c>
      <c r="N59" s="246">
        <v>12</v>
      </c>
      <c r="O59" s="247">
        <f>M59*N59</f>
        <v>0</v>
      </c>
      <c r="P59" s="251" t="s">
        <v>2374</v>
      </c>
      <c r="Q59" s="245">
        <v>0</v>
      </c>
      <c r="R59" s="246">
        <v>12</v>
      </c>
      <c r="S59" s="247">
        <f>Q59*R59</f>
        <v>0</v>
      </c>
      <c r="T59" s="303"/>
      <c r="U59" s="248"/>
    </row>
    <row r="60" spans="1:21" ht="15.5" x14ac:dyDescent="0.35">
      <c r="A60" s="238" t="s">
        <v>160</v>
      </c>
      <c r="B60" s="239"/>
      <c r="C60" s="240"/>
      <c r="D60" s="241"/>
      <c r="E60" s="242"/>
      <c r="F60" s="243"/>
      <c r="G60" s="244"/>
      <c r="H60" s="238" t="s">
        <v>2277</v>
      </c>
      <c r="I60" s="245">
        <f>SUBTOTAL(9,I61:I65)</f>
        <v>0</v>
      </c>
      <c r="J60" s="246"/>
      <c r="K60" s="247">
        <f>SUBTOTAL(9,K61:K65)</f>
        <v>0</v>
      </c>
      <c r="L60" s="238" t="s">
        <v>2334</v>
      </c>
      <c r="M60" s="245">
        <f>SUBTOTAL(9,M61:M65)</f>
        <v>0</v>
      </c>
      <c r="N60" s="246"/>
      <c r="O60" s="247">
        <f>SUBTOTAL(9,O61:O65)</f>
        <v>0</v>
      </c>
      <c r="P60" s="238" t="s">
        <v>2375</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2278</v>
      </c>
      <c r="I61" s="245">
        <v>0</v>
      </c>
      <c r="J61" s="246">
        <v>36</v>
      </c>
      <c r="K61" s="247">
        <f>I61*J61</f>
        <v>0</v>
      </c>
      <c r="L61" s="251" t="s">
        <v>2335</v>
      </c>
      <c r="M61" s="245">
        <v>0</v>
      </c>
      <c r="N61" s="246">
        <v>12</v>
      </c>
      <c r="O61" s="247">
        <f>M61*N61</f>
        <v>0</v>
      </c>
      <c r="P61" s="251" t="s">
        <v>2376</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2279</v>
      </c>
      <c r="I62" s="245">
        <v>0</v>
      </c>
      <c r="J62" s="246">
        <v>36</v>
      </c>
      <c r="K62" s="247">
        <f>I62*J62</f>
        <v>0</v>
      </c>
      <c r="L62" s="251" t="s">
        <v>2336</v>
      </c>
      <c r="M62" s="245">
        <v>0</v>
      </c>
      <c r="N62" s="246">
        <v>12</v>
      </c>
      <c r="O62" s="247">
        <f>M62*N62</f>
        <v>0</v>
      </c>
      <c r="P62" s="251" t="s">
        <v>2377</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2280</v>
      </c>
      <c r="I63" s="245">
        <v>0</v>
      </c>
      <c r="J63" s="246">
        <v>36</v>
      </c>
      <c r="K63" s="247">
        <f>I63*J63</f>
        <v>0</v>
      </c>
      <c r="L63" s="251" t="s">
        <v>2337</v>
      </c>
      <c r="M63" s="245">
        <v>0</v>
      </c>
      <c r="N63" s="246">
        <v>12</v>
      </c>
      <c r="O63" s="247">
        <f>M63*N63</f>
        <v>0</v>
      </c>
      <c r="P63" s="251" t="s">
        <v>2378</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2281</v>
      </c>
      <c r="I64" s="245">
        <v>0</v>
      </c>
      <c r="J64" s="246">
        <v>36</v>
      </c>
      <c r="K64" s="247">
        <f>I64*J64</f>
        <v>0</v>
      </c>
      <c r="L64" s="251" t="s">
        <v>2338</v>
      </c>
      <c r="M64" s="245">
        <v>0</v>
      </c>
      <c r="N64" s="246">
        <v>12</v>
      </c>
      <c r="O64" s="247">
        <f>M64*N64</f>
        <v>0</v>
      </c>
      <c r="P64" s="251" t="s">
        <v>2379</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2282</v>
      </c>
      <c r="I65" s="245">
        <v>0</v>
      </c>
      <c r="J65" s="246">
        <v>36</v>
      </c>
      <c r="K65" s="247">
        <f>I65*J65</f>
        <v>0</v>
      </c>
      <c r="L65" s="251" t="s">
        <v>2339</v>
      </c>
      <c r="M65" s="245">
        <v>0</v>
      </c>
      <c r="N65" s="246">
        <v>12</v>
      </c>
      <c r="O65" s="247">
        <f>M65*N65</f>
        <v>0</v>
      </c>
      <c r="P65" s="251" t="s">
        <v>2380</v>
      </c>
      <c r="Q65" s="245">
        <v>0</v>
      </c>
      <c r="R65" s="246">
        <v>12</v>
      </c>
      <c r="S65" s="247">
        <f>Q65*R65</f>
        <v>0</v>
      </c>
      <c r="T65" s="303"/>
      <c r="U65" s="248"/>
    </row>
    <row r="66" spans="1:21" ht="15.5" x14ac:dyDescent="0.35">
      <c r="A66" s="229" t="s">
        <v>40</v>
      </c>
      <c r="B66" s="230" t="s">
        <v>702</v>
      </c>
      <c r="C66" s="231"/>
      <c r="D66" s="232"/>
      <c r="E66" s="233"/>
      <c r="F66" s="234"/>
      <c r="G66" s="235"/>
      <c r="H66" s="229" t="s">
        <v>2283</v>
      </c>
      <c r="I66" s="236">
        <f>SUBTOTAL(9,I67:I77)</f>
        <v>0</v>
      </c>
      <c r="J66" s="237"/>
      <c r="K66" s="226">
        <f>SUBTOTAL(9,K67:K77)</f>
        <v>0</v>
      </c>
      <c r="L66" s="229" t="s">
        <v>2340</v>
      </c>
      <c r="M66" s="236">
        <f>SUBTOTAL(9,M67:M77)</f>
        <v>0</v>
      </c>
      <c r="N66" s="237"/>
      <c r="O66" s="226">
        <f>SUBTOTAL(9,O67:O77)</f>
        <v>0</v>
      </c>
      <c r="P66" s="229" t="s">
        <v>2381</v>
      </c>
      <c r="Q66" s="236">
        <f>SUBTOTAL(9,Q67:Q77)</f>
        <v>0</v>
      </c>
      <c r="R66" s="237"/>
      <c r="S66" s="226">
        <f>SUBTOTAL(9,S67:S77)</f>
        <v>0</v>
      </c>
      <c r="T66" s="303"/>
      <c r="U66" s="227"/>
    </row>
    <row r="67" spans="1:21" ht="15.5" x14ac:dyDescent="0.35">
      <c r="A67" s="238" t="s">
        <v>550</v>
      </c>
      <c r="B67" s="239"/>
      <c r="C67" s="240"/>
      <c r="D67" s="241"/>
      <c r="E67" s="242"/>
      <c r="F67" s="243"/>
      <c r="G67" s="244"/>
      <c r="H67" s="238" t="s">
        <v>2284</v>
      </c>
      <c r="I67" s="245">
        <f>SUBTOTAL(9,I68:I70)</f>
        <v>0</v>
      </c>
      <c r="J67" s="246"/>
      <c r="K67" s="247">
        <f>SUBTOTAL(9,K68:K70)</f>
        <v>0</v>
      </c>
      <c r="L67" s="238" t="s">
        <v>2341</v>
      </c>
      <c r="M67" s="245">
        <f>SUBTOTAL(9,M68:M70)</f>
        <v>0</v>
      </c>
      <c r="N67" s="246"/>
      <c r="O67" s="247">
        <f>SUBTOTAL(9,O68:O70)</f>
        <v>0</v>
      </c>
      <c r="P67" s="238" t="s">
        <v>2382</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2285</v>
      </c>
      <c r="I68" s="245">
        <v>0</v>
      </c>
      <c r="J68" s="246">
        <v>36</v>
      </c>
      <c r="K68" s="247">
        <f>I68*J68</f>
        <v>0</v>
      </c>
      <c r="L68" s="251" t="s">
        <v>2342</v>
      </c>
      <c r="M68" s="245">
        <v>0</v>
      </c>
      <c r="N68" s="246">
        <v>12</v>
      </c>
      <c r="O68" s="247">
        <f>M68*N68</f>
        <v>0</v>
      </c>
      <c r="P68" s="251" t="s">
        <v>2383</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2286</v>
      </c>
      <c r="I69" s="245">
        <v>0</v>
      </c>
      <c r="J69" s="246">
        <v>36</v>
      </c>
      <c r="K69" s="247">
        <f>I69*J69</f>
        <v>0</v>
      </c>
      <c r="L69" s="251" t="s">
        <v>2343</v>
      </c>
      <c r="M69" s="245">
        <v>0</v>
      </c>
      <c r="N69" s="246">
        <v>12</v>
      </c>
      <c r="O69" s="247">
        <f>M69*N69</f>
        <v>0</v>
      </c>
      <c r="P69" s="251" t="s">
        <v>2384</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2287</v>
      </c>
      <c r="I70" s="245">
        <v>0</v>
      </c>
      <c r="J70" s="246">
        <v>36</v>
      </c>
      <c r="K70" s="247">
        <f>I70*J70</f>
        <v>0</v>
      </c>
      <c r="L70" s="251" t="s">
        <v>2344</v>
      </c>
      <c r="M70" s="245">
        <v>0</v>
      </c>
      <c r="N70" s="246">
        <v>12</v>
      </c>
      <c r="O70" s="247">
        <f>M70*N70</f>
        <v>0</v>
      </c>
      <c r="P70" s="251" t="s">
        <v>2385</v>
      </c>
      <c r="Q70" s="245">
        <v>0</v>
      </c>
      <c r="R70" s="246">
        <v>12</v>
      </c>
      <c r="S70" s="247">
        <f>Q70*R70</f>
        <v>0</v>
      </c>
      <c r="T70" s="303"/>
      <c r="U70" s="248"/>
    </row>
    <row r="71" spans="1:21" ht="15.5" x14ac:dyDescent="0.35">
      <c r="A71" s="238" t="s">
        <v>160</v>
      </c>
      <c r="B71" s="239"/>
      <c r="C71" s="240"/>
      <c r="D71" s="241"/>
      <c r="E71" s="242"/>
      <c r="F71" s="243"/>
      <c r="G71" s="244"/>
      <c r="H71" s="238" t="s">
        <v>2288</v>
      </c>
      <c r="I71" s="245">
        <f>SUBTOTAL(9,I72:I77)</f>
        <v>0</v>
      </c>
      <c r="J71" s="246"/>
      <c r="K71" s="247">
        <f>SUBTOTAL(9,K72:K77)</f>
        <v>0</v>
      </c>
      <c r="L71" s="238" t="s">
        <v>2345</v>
      </c>
      <c r="M71" s="245">
        <f>SUBTOTAL(9,M72:M77)</f>
        <v>0</v>
      </c>
      <c r="N71" s="246"/>
      <c r="O71" s="247">
        <f>SUBTOTAL(9,O72:O77)</f>
        <v>0</v>
      </c>
      <c r="P71" s="238" t="s">
        <v>2386</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2289</v>
      </c>
      <c r="I72" s="245">
        <v>0</v>
      </c>
      <c r="J72" s="246">
        <v>36</v>
      </c>
      <c r="K72" s="247">
        <f t="shared" ref="K72:K77" si="0">I72*J72</f>
        <v>0</v>
      </c>
      <c r="L72" s="251" t="s">
        <v>2346</v>
      </c>
      <c r="M72" s="245">
        <v>0</v>
      </c>
      <c r="N72" s="246">
        <v>12</v>
      </c>
      <c r="O72" s="247">
        <f t="shared" ref="O72:O77" si="1">M72*N72</f>
        <v>0</v>
      </c>
      <c r="P72" s="251" t="s">
        <v>2387</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2290</v>
      </c>
      <c r="I73" s="245">
        <v>0</v>
      </c>
      <c r="J73" s="246">
        <v>36</v>
      </c>
      <c r="K73" s="247">
        <f t="shared" si="0"/>
        <v>0</v>
      </c>
      <c r="L73" s="251" t="s">
        <v>2347</v>
      </c>
      <c r="M73" s="245">
        <v>0</v>
      </c>
      <c r="N73" s="246">
        <v>12</v>
      </c>
      <c r="O73" s="247">
        <f t="shared" si="1"/>
        <v>0</v>
      </c>
      <c r="P73" s="251" t="s">
        <v>2388</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2291</v>
      </c>
      <c r="I74" s="245">
        <v>0</v>
      </c>
      <c r="J74" s="246">
        <v>36</v>
      </c>
      <c r="K74" s="247">
        <f t="shared" si="0"/>
        <v>0</v>
      </c>
      <c r="L74" s="251" t="s">
        <v>2348</v>
      </c>
      <c r="M74" s="245">
        <v>0</v>
      </c>
      <c r="N74" s="246">
        <v>12</v>
      </c>
      <c r="O74" s="247">
        <f t="shared" si="1"/>
        <v>0</v>
      </c>
      <c r="P74" s="251" t="s">
        <v>2389</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2292</v>
      </c>
      <c r="I75" s="245">
        <v>0</v>
      </c>
      <c r="J75" s="246">
        <v>36</v>
      </c>
      <c r="K75" s="247">
        <f t="shared" si="0"/>
        <v>0</v>
      </c>
      <c r="L75" s="251" t="s">
        <v>2349</v>
      </c>
      <c r="M75" s="245">
        <v>0</v>
      </c>
      <c r="N75" s="246">
        <v>12</v>
      </c>
      <c r="O75" s="247">
        <f t="shared" si="1"/>
        <v>0</v>
      </c>
      <c r="P75" s="251" t="s">
        <v>2390</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2293</v>
      </c>
      <c r="I76" s="245">
        <v>0</v>
      </c>
      <c r="J76" s="246">
        <v>36</v>
      </c>
      <c r="K76" s="247">
        <f t="shared" si="0"/>
        <v>0</v>
      </c>
      <c r="L76" s="251" t="s">
        <v>2350</v>
      </c>
      <c r="M76" s="245">
        <v>0</v>
      </c>
      <c r="N76" s="246">
        <v>12</v>
      </c>
      <c r="O76" s="247">
        <f t="shared" si="1"/>
        <v>0</v>
      </c>
      <c r="P76" s="251" t="s">
        <v>2391</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2294</v>
      </c>
      <c r="I77" s="245">
        <v>0</v>
      </c>
      <c r="J77" s="246">
        <v>36</v>
      </c>
      <c r="K77" s="247">
        <f t="shared" si="0"/>
        <v>0</v>
      </c>
      <c r="L77" s="251" t="s">
        <v>2351</v>
      </c>
      <c r="M77" s="245">
        <v>0</v>
      </c>
      <c r="N77" s="246">
        <v>12</v>
      </c>
      <c r="O77" s="247">
        <f t="shared" si="1"/>
        <v>0</v>
      </c>
      <c r="P77" s="251" t="s">
        <v>2392</v>
      </c>
      <c r="Q77" s="245">
        <v>0</v>
      </c>
      <c r="R77" s="246">
        <v>12</v>
      </c>
      <c r="S77" s="247">
        <f t="shared" si="2"/>
        <v>0</v>
      </c>
      <c r="T77" s="303"/>
      <c r="U77" s="248"/>
    </row>
    <row r="78" spans="1:21" ht="15.5" x14ac:dyDescent="0.35">
      <c r="A78" s="229" t="s">
        <v>41</v>
      </c>
      <c r="B78" s="230" t="s">
        <v>703</v>
      </c>
      <c r="C78" s="231"/>
      <c r="D78" s="232"/>
      <c r="E78" s="233"/>
      <c r="F78" s="234"/>
      <c r="G78" s="235"/>
      <c r="H78" s="229" t="s">
        <v>2295</v>
      </c>
      <c r="I78" s="236">
        <f>SUBTOTAL(9,I79:I96)</f>
        <v>0</v>
      </c>
      <c r="J78" s="254"/>
      <c r="K78" s="226">
        <f>SUBTOTAL(9,K79:K96)</f>
        <v>0</v>
      </c>
      <c r="L78" s="229" t="s">
        <v>2352</v>
      </c>
      <c r="M78" s="236">
        <f>SUBTOTAL(9,M79:M96)</f>
        <v>0</v>
      </c>
      <c r="N78" s="254"/>
      <c r="O78" s="226">
        <f>SUBTOTAL(9,O79:O96)</f>
        <v>0</v>
      </c>
      <c r="P78" s="229" t="s">
        <v>2393</v>
      </c>
      <c r="Q78" s="236">
        <f>SUBTOTAL(9,Q79:Q96)</f>
        <v>0</v>
      </c>
      <c r="R78" s="254"/>
      <c r="S78" s="226">
        <f>SUBTOTAL(9,S79:S96)</f>
        <v>0</v>
      </c>
      <c r="T78" s="303"/>
      <c r="U78" s="227"/>
    </row>
    <row r="79" spans="1:21" ht="15.5" x14ac:dyDescent="0.35">
      <c r="A79" s="238" t="s">
        <v>550</v>
      </c>
      <c r="B79" s="239"/>
      <c r="C79" s="240"/>
      <c r="D79" s="241"/>
      <c r="E79" s="242"/>
      <c r="F79" s="243"/>
      <c r="G79" s="244"/>
      <c r="H79" s="238" t="s">
        <v>2296</v>
      </c>
      <c r="I79" s="245">
        <f>SUBTOTAL(9,I80:I82)</f>
        <v>0</v>
      </c>
      <c r="J79" s="246"/>
      <c r="K79" s="247">
        <f>SUBTOTAL(9,K80:K82)</f>
        <v>0</v>
      </c>
      <c r="L79" s="238" t="s">
        <v>2353</v>
      </c>
      <c r="M79" s="245">
        <f>SUBTOTAL(9,M80:M82)</f>
        <v>0</v>
      </c>
      <c r="N79" s="246"/>
      <c r="O79" s="247">
        <f>SUBTOTAL(9,O80:O82)</f>
        <v>0</v>
      </c>
      <c r="P79" s="238" t="s">
        <v>2394</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2297</v>
      </c>
      <c r="I80" s="245">
        <v>0</v>
      </c>
      <c r="J80" s="246">
        <v>36</v>
      </c>
      <c r="K80" s="247">
        <f>I80*J80</f>
        <v>0</v>
      </c>
      <c r="L80" s="251" t="s">
        <v>2354</v>
      </c>
      <c r="M80" s="245">
        <v>0</v>
      </c>
      <c r="N80" s="246">
        <v>12</v>
      </c>
      <c r="O80" s="247">
        <f>M80*N80</f>
        <v>0</v>
      </c>
      <c r="P80" s="251" t="s">
        <v>2395</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2298</v>
      </c>
      <c r="I81" s="245">
        <v>0</v>
      </c>
      <c r="J81" s="246">
        <v>36</v>
      </c>
      <c r="K81" s="247">
        <f>I81*J81</f>
        <v>0</v>
      </c>
      <c r="L81" s="251" t="s">
        <v>2355</v>
      </c>
      <c r="M81" s="245">
        <v>0</v>
      </c>
      <c r="N81" s="246">
        <v>12</v>
      </c>
      <c r="O81" s="247">
        <f>M81*N81</f>
        <v>0</v>
      </c>
      <c r="P81" s="251" t="s">
        <v>2396</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2299</v>
      </c>
      <c r="I82" s="245">
        <v>0</v>
      </c>
      <c r="J82" s="246">
        <v>36</v>
      </c>
      <c r="K82" s="247">
        <f>I82*J82</f>
        <v>0</v>
      </c>
      <c r="L82" s="251" t="s">
        <v>2356</v>
      </c>
      <c r="M82" s="245">
        <v>0</v>
      </c>
      <c r="N82" s="246">
        <v>12</v>
      </c>
      <c r="O82" s="247">
        <f>M82*N82</f>
        <v>0</v>
      </c>
      <c r="P82" s="251" t="s">
        <v>2397</v>
      </c>
      <c r="Q82" s="245">
        <v>0</v>
      </c>
      <c r="R82" s="246">
        <v>12</v>
      </c>
      <c r="S82" s="247">
        <f>Q82*R82</f>
        <v>0</v>
      </c>
      <c r="T82" s="303"/>
      <c r="U82" s="248"/>
    </row>
    <row r="83" spans="1:21" ht="15.5" x14ac:dyDescent="0.35">
      <c r="A83" s="238" t="s">
        <v>160</v>
      </c>
      <c r="B83" s="239"/>
      <c r="C83" s="240"/>
      <c r="D83" s="241"/>
      <c r="E83" s="242"/>
      <c r="F83" s="243"/>
      <c r="G83" s="244"/>
      <c r="H83" s="238" t="s">
        <v>2300</v>
      </c>
      <c r="I83" s="245">
        <f>SUBTOTAL(9,I84:I89)</f>
        <v>0</v>
      </c>
      <c r="J83" s="246"/>
      <c r="K83" s="247">
        <f>SUBTOTAL(9,K84:K89)</f>
        <v>0</v>
      </c>
      <c r="L83" s="238" t="s">
        <v>2357</v>
      </c>
      <c r="M83" s="245">
        <f>SUBTOTAL(9,M84:M89)</f>
        <v>0</v>
      </c>
      <c r="N83" s="246"/>
      <c r="O83" s="247">
        <f>SUBTOTAL(9,O84:O89)</f>
        <v>0</v>
      </c>
      <c r="P83" s="238" t="s">
        <v>2398</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2301</v>
      </c>
      <c r="I84" s="245">
        <v>0</v>
      </c>
      <c r="J84" s="246">
        <v>36</v>
      </c>
      <c r="K84" s="247">
        <f t="shared" ref="K84:K89" si="3">I84*J84</f>
        <v>0</v>
      </c>
      <c r="L84" s="251" t="s">
        <v>2358</v>
      </c>
      <c r="M84" s="245">
        <v>0</v>
      </c>
      <c r="N84" s="246">
        <v>12</v>
      </c>
      <c r="O84" s="247">
        <f t="shared" ref="O84:O89" si="4">M84*N84</f>
        <v>0</v>
      </c>
      <c r="P84" s="251" t="s">
        <v>2399</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2302</v>
      </c>
      <c r="I85" s="245">
        <v>0</v>
      </c>
      <c r="J85" s="246">
        <v>36</v>
      </c>
      <c r="K85" s="247">
        <f t="shared" si="3"/>
        <v>0</v>
      </c>
      <c r="L85" s="251" t="s">
        <v>2359</v>
      </c>
      <c r="M85" s="245">
        <v>0</v>
      </c>
      <c r="N85" s="246">
        <v>12</v>
      </c>
      <c r="O85" s="247">
        <f t="shared" si="4"/>
        <v>0</v>
      </c>
      <c r="P85" s="251" t="s">
        <v>2400</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2303</v>
      </c>
      <c r="I86" s="245">
        <v>0</v>
      </c>
      <c r="J86" s="246">
        <v>36</v>
      </c>
      <c r="K86" s="247">
        <f t="shared" si="3"/>
        <v>0</v>
      </c>
      <c r="L86" s="251" t="s">
        <v>2360</v>
      </c>
      <c r="M86" s="245">
        <v>0</v>
      </c>
      <c r="N86" s="246">
        <v>12</v>
      </c>
      <c r="O86" s="247">
        <f t="shared" si="4"/>
        <v>0</v>
      </c>
      <c r="P86" s="251" t="s">
        <v>2401</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2304</v>
      </c>
      <c r="I87" s="245">
        <v>0</v>
      </c>
      <c r="J87" s="246">
        <v>36</v>
      </c>
      <c r="K87" s="247">
        <f t="shared" si="3"/>
        <v>0</v>
      </c>
      <c r="L87" s="251" t="s">
        <v>2361</v>
      </c>
      <c r="M87" s="245">
        <v>0</v>
      </c>
      <c r="N87" s="246">
        <v>12</v>
      </c>
      <c r="O87" s="247">
        <f t="shared" si="4"/>
        <v>0</v>
      </c>
      <c r="P87" s="251" t="s">
        <v>2402</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2305</v>
      </c>
      <c r="I88" s="245">
        <v>0</v>
      </c>
      <c r="J88" s="246">
        <v>36</v>
      </c>
      <c r="K88" s="247">
        <f t="shared" si="3"/>
        <v>0</v>
      </c>
      <c r="L88" s="251" t="s">
        <v>2362</v>
      </c>
      <c r="M88" s="245">
        <v>0</v>
      </c>
      <c r="N88" s="246">
        <v>12</v>
      </c>
      <c r="O88" s="247">
        <f t="shared" si="4"/>
        <v>0</v>
      </c>
      <c r="P88" s="251" t="s">
        <v>2403</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2306</v>
      </c>
      <c r="I89" s="245">
        <v>0</v>
      </c>
      <c r="J89" s="246">
        <v>36</v>
      </c>
      <c r="K89" s="247">
        <f t="shared" si="3"/>
        <v>0</v>
      </c>
      <c r="L89" s="251" t="s">
        <v>2363</v>
      </c>
      <c r="M89" s="245">
        <v>0</v>
      </c>
      <c r="N89" s="246">
        <v>12</v>
      </c>
      <c r="O89" s="247">
        <f t="shared" si="4"/>
        <v>0</v>
      </c>
      <c r="P89" s="251" t="s">
        <v>2404</v>
      </c>
      <c r="Q89" s="245">
        <v>0</v>
      </c>
      <c r="R89" s="246">
        <v>12</v>
      </c>
      <c r="S89" s="247">
        <f t="shared" si="5"/>
        <v>0</v>
      </c>
      <c r="T89" s="303"/>
      <c r="U89" s="248"/>
    </row>
    <row r="90" spans="1:21" ht="15.5" x14ac:dyDescent="0.35">
      <c r="A90" s="249" t="s">
        <v>568</v>
      </c>
      <c r="B90" s="239"/>
      <c r="C90" s="240"/>
      <c r="D90" s="241"/>
      <c r="E90" s="242"/>
      <c r="F90" s="243"/>
      <c r="G90" s="244"/>
      <c r="H90" s="238" t="s">
        <v>2307</v>
      </c>
      <c r="I90" s="245">
        <f>SUBTOTAL(9,I91:I96)</f>
        <v>0</v>
      </c>
      <c r="J90" s="246"/>
      <c r="K90" s="247">
        <f>SUBTOTAL(9,K91:K96)</f>
        <v>0</v>
      </c>
      <c r="L90" s="238" t="s">
        <v>2364</v>
      </c>
      <c r="M90" s="245">
        <f>SUBTOTAL(9,M91:M96)</f>
        <v>0</v>
      </c>
      <c r="N90" s="246"/>
      <c r="O90" s="247">
        <f>SUBTOTAL(9,O91:O96)</f>
        <v>0</v>
      </c>
      <c r="P90" s="238" t="s">
        <v>2405</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2308</v>
      </c>
      <c r="I91" s="245">
        <v>0</v>
      </c>
      <c r="J91" s="246">
        <v>36</v>
      </c>
      <c r="K91" s="247">
        <f t="shared" ref="K91:K96" si="6">I91*J91</f>
        <v>0</v>
      </c>
      <c r="L91" s="251" t="s">
        <v>2365</v>
      </c>
      <c r="M91" s="245">
        <v>0</v>
      </c>
      <c r="N91" s="246">
        <v>12</v>
      </c>
      <c r="O91" s="247">
        <f t="shared" ref="O91:O96" si="7">M91*N91</f>
        <v>0</v>
      </c>
      <c r="P91" s="251" t="s">
        <v>2406</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2309</v>
      </c>
      <c r="I92" s="245">
        <v>0</v>
      </c>
      <c r="J92" s="246">
        <v>36</v>
      </c>
      <c r="K92" s="247">
        <f t="shared" si="6"/>
        <v>0</v>
      </c>
      <c r="L92" s="251" t="s">
        <v>2366</v>
      </c>
      <c r="M92" s="245">
        <v>0</v>
      </c>
      <c r="N92" s="246">
        <v>12</v>
      </c>
      <c r="O92" s="247">
        <f t="shared" si="7"/>
        <v>0</v>
      </c>
      <c r="P92" s="251" t="s">
        <v>2407</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2310</v>
      </c>
      <c r="I93" s="245">
        <v>0</v>
      </c>
      <c r="J93" s="246">
        <v>36</v>
      </c>
      <c r="K93" s="247">
        <f t="shared" si="6"/>
        <v>0</v>
      </c>
      <c r="L93" s="251" t="s">
        <v>2367</v>
      </c>
      <c r="M93" s="245">
        <v>0</v>
      </c>
      <c r="N93" s="246">
        <v>12</v>
      </c>
      <c r="O93" s="247">
        <f t="shared" si="7"/>
        <v>0</v>
      </c>
      <c r="P93" s="251" t="s">
        <v>2408</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2311</v>
      </c>
      <c r="I94" s="245">
        <v>0</v>
      </c>
      <c r="J94" s="246">
        <v>36</v>
      </c>
      <c r="K94" s="247">
        <f t="shared" si="6"/>
        <v>0</v>
      </c>
      <c r="L94" s="251" t="s">
        <v>2368</v>
      </c>
      <c r="M94" s="245">
        <v>0</v>
      </c>
      <c r="N94" s="246">
        <v>12</v>
      </c>
      <c r="O94" s="247">
        <f t="shared" si="7"/>
        <v>0</v>
      </c>
      <c r="P94" s="251" t="s">
        <v>2409</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2312</v>
      </c>
      <c r="I95" s="245">
        <v>0</v>
      </c>
      <c r="J95" s="246">
        <v>36</v>
      </c>
      <c r="K95" s="247">
        <f t="shared" si="6"/>
        <v>0</v>
      </c>
      <c r="L95" s="251" t="s">
        <v>2369</v>
      </c>
      <c r="M95" s="245">
        <v>0</v>
      </c>
      <c r="N95" s="246">
        <v>12</v>
      </c>
      <c r="O95" s="247">
        <f t="shared" si="7"/>
        <v>0</v>
      </c>
      <c r="P95" s="251" t="s">
        <v>2410</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2313</v>
      </c>
      <c r="I96" s="245">
        <v>0</v>
      </c>
      <c r="J96" s="246">
        <v>36</v>
      </c>
      <c r="K96" s="247">
        <f t="shared" si="6"/>
        <v>0</v>
      </c>
      <c r="L96" s="251" t="s">
        <v>2370</v>
      </c>
      <c r="M96" s="245">
        <v>0</v>
      </c>
      <c r="N96" s="246">
        <v>12</v>
      </c>
      <c r="O96" s="247">
        <f t="shared" si="7"/>
        <v>0</v>
      </c>
      <c r="P96" s="251" t="s">
        <v>2411</v>
      </c>
      <c r="Q96" s="245">
        <v>0</v>
      </c>
      <c r="R96" s="246">
        <v>12</v>
      </c>
      <c r="S96" s="247">
        <f t="shared" si="8"/>
        <v>0</v>
      </c>
      <c r="T96" s="303"/>
      <c r="U96" s="248"/>
    </row>
    <row r="97" spans="1:21" ht="15.5" x14ac:dyDescent="0.35">
      <c r="A97" s="229" t="s">
        <v>42</v>
      </c>
      <c r="B97" s="230" t="s">
        <v>704</v>
      </c>
      <c r="C97" s="231"/>
      <c r="D97" s="232"/>
      <c r="E97" s="233"/>
      <c r="F97" s="234"/>
      <c r="G97" s="235"/>
      <c r="H97" s="229" t="s">
        <v>2314</v>
      </c>
      <c r="I97" s="236">
        <f>SUBTOTAL(9,I98)</f>
        <v>0</v>
      </c>
      <c r="J97" s="254"/>
      <c r="K97" s="226">
        <f>SUBTOTAL(9,K98)</f>
        <v>0</v>
      </c>
      <c r="L97" s="229" t="s">
        <v>2142</v>
      </c>
      <c r="M97" s="236">
        <f>SUBTOTAL(9,M98)</f>
        <v>0</v>
      </c>
      <c r="N97" s="254"/>
      <c r="O97" s="226">
        <f>SUBTOTAL(9,O98)</f>
        <v>0</v>
      </c>
      <c r="P97" s="229" t="s">
        <v>2412</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2315</v>
      </c>
      <c r="I98" s="269">
        <v>0</v>
      </c>
      <c r="J98" s="273">
        <v>36</v>
      </c>
      <c r="K98" s="270">
        <f>I98*J98</f>
        <v>0</v>
      </c>
      <c r="L98" s="268" t="s">
        <v>2143</v>
      </c>
      <c r="M98" s="269">
        <v>0</v>
      </c>
      <c r="N98" s="273">
        <v>12</v>
      </c>
      <c r="O98" s="270">
        <f>M98*N98</f>
        <v>0</v>
      </c>
      <c r="P98" s="268" t="s">
        <v>2413</v>
      </c>
      <c r="Q98" s="269">
        <v>0</v>
      </c>
      <c r="R98" s="273">
        <v>12</v>
      </c>
      <c r="S98" s="270">
        <f>Q98*R98</f>
        <v>0</v>
      </c>
      <c r="T98" s="304"/>
      <c r="U98" s="271"/>
    </row>
    <row r="1048491" spans="3:3" x14ac:dyDescent="0.35">
      <c r="C1048491" s="274" t="s">
        <v>15</v>
      </c>
    </row>
  </sheetData>
  <mergeCells count="26">
    <mergeCell ref="P53:S53"/>
    <mergeCell ref="T53:T54"/>
    <mergeCell ref="U53:U54"/>
    <mergeCell ref="T55:T98"/>
    <mergeCell ref="T3:T51"/>
    <mergeCell ref="A53:A54"/>
    <mergeCell ref="B53:B54"/>
    <mergeCell ref="C53:C54"/>
    <mergeCell ref="D53:D54"/>
    <mergeCell ref="E53:E54"/>
    <mergeCell ref="F53:F54"/>
    <mergeCell ref="G53:G54"/>
    <mergeCell ref="H53:K53"/>
    <mergeCell ref="L53:O53"/>
    <mergeCell ref="G1:G2"/>
    <mergeCell ref="H1:K1"/>
    <mergeCell ref="L1:O1"/>
    <mergeCell ref="P1:S1"/>
    <mergeCell ref="T1:T2"/>
    <mergeCell ref="U1:U2"/>
    <mergeCell ref="A1:A2"/>
    <mergeCell ref="B1:B2"/>
    <mergeCell ref="C1:C2"/>
    <mergeCell ref="D1:D2"/>
    <mergeCell ref="E1:E2"/>
    <mergeCell ref="F1:F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60" zoomScaleNormal="60" workbookViewId="0">
      <selection activeCell="D1"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2.269531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561</v>
      </c>
      <c r="B3" s="222"/>
      <c r="C3" s="222"/>
      <c r="D3" s="222"/>
      <c r="E3" s="222"/>
      <c r="F3" s="222"/>
      <c r="G3" s="223">
        <v>283</v>
      </c>
      <c r="H3" s="224" t="s">
        <v>36</v>
      </c>
      <c r="I3" s="222"/>
      <c r="J3" s="225"/>
      <c r="K3" s="226">
        <f>SUBTOTAL(9,K4:K51)</f>
        <v>0</v>
      </c>
      <c r="L3" s="224" t="s">
        <v>61</v>
      </c>
      <c r="M3" s="222"/>
      <c r="N3" s="225"/>
      <c r="O3" s="226">
        <f>SUBTOTAL(9,O4:O51)</f>
        <v>0</v>
      </c>
      <c r="P3" s="224" t="s">
        <v>80</v>
      </c>
      <c r="Q3" s="222"/>
      <c r="R3" s="225"/>
      <c r="S3" s="226">
        <f>SUBTOTAL(9,S4:S51)</f>
        <v>0</v>
      </c>
      <c r="T3" s="302"/>
      <c r="U3" s="227"/>
    </row>
    <row r="4" spans="1:21" s="228" customFormat="1" ht="15.65" customHeight="1" x14ac:dyDescent="0.35">
      <c r="A4" s="229" t="s">
        <v>39</v>
      </c>
      <c r="B4" s="230" t="s">
        <v>701</v>
      </c>
      <c r="C4" s="231"/>
      <c r="D4" s="232"/>
      <c r="E4" s="233"/>
      <c r="F4" s="234"/>
      <c r="G4" s="235"/>
      <c r="H4" s="229" t="s">
        <v>2441</v>
      </c>
      <c r="I4" s="236">
        <f>SUBTOTAL(9,I5:I6)</f>
        <v>0</v>
      </c>
      <c r="J4" s="237"/>
      <c r="K4" s="226">
        <f>SUBTOTAL(9,K5:K6)</f>
        <v>0</v>
      </c>
      <c r="L4" s="229" t="s">
        <v>2466</v>
      </c>
      <c r="M4" s="236">
        <f>SUBTOTAL(9,M5:M6)</f>
        <v>0</v>
      </c>
      <c r="N4" s="237"/>
      <c r="O4" s="226">
        <f>SUBTOTAL(9,O5:O6)</f>
        <v>0</v>
      </c>
      <c r="P4" s="229" t="s">
        <v>2491</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42</v>
      </c>
      <c r="H5" s="238" t="s">
        <v>2442</v>
      </c>
      <c r="I5" s="245">
        <v>0</v>
      </c>
      <c r="J5" s="246">
        <v>36</v>
      </c>
      <c r="K5" s="247">
        <f>I5*J5</f>
        <v>0</v>
      </c>
      <c r="L5" s="238" t="s">
        <v>2467</v>
      </c>
      <c r="M5" s="245">
        <v>0</v>
      </c>
      <c r="N5" s="246">
        <v>12</v>
      </c>
      <c r="O5" s="247">
        <f>M5*N5</f>
        <v>0</v>
      </c>
      <c r="P5" s="238" t="s">
        <v>2492</v>
      </c>
      <c r="Q5" s="245">
        <v>0</v>
      </c>
      <c r="R5" s="246">
        <v>12</v>
      </c>
      <c r="S5" s="247">
        <f>Q5*R5</f>
        <v>0</v>
      </c>
      <c r="T5" s="303"/>
      <c r="U5" s="248"/>
    </row>
    <row r="6" spans="1:21" ht="15.65" customHeight="1" x14ac:dyDescent="0.35">
      <c r="A6" s="238" t="s">
        <v>160</v>
      </c>
      <c r="B6" s="239"/>
      <c r="C6" s="240" t="s">
        <v>114</v>
      </c>
      <c r="D6" s="241" t="s">
        <v>115</v>
      </c>
      <c r="E6" s="242" t="s">
        <v>43</v>
      </c>
      <c r="F6" s="243" t="s">
        <v>920</v>
      </c>
      <c r="G6" s="244">
        <v>42</v>
      </c>
      <c r="H6" s="238" t="s">
        <v>2443</v>
      </c>
      <c r="I6" s="245">
        <v>0</v>
      </c>
      <c r="J6" s="246">
        <v>36</v>
      </c>
      <c r="K6" s="247">
        <f>I6*J6</f>
        <v>0</v>
      </c>
      <c r="L6" s="238" t="s">
        <v>2468</v>
      </c>
      <c r="M6" s="245">
        <v>0</v>
      </c>
      <c r="N6" s="246">
        <v>12</v>
      </c>
      <c r="O6" s="247">
        <f>M6*N6</f>
        <v>0</v>
      </c>
      <c r="P6" s="238" t="s">
        <v>2493</v>
      </c>
      <c r="Q6" s="245">
        <v>0</v>
      </c>
      <c r="R6" s="246">
        <v>12</v>
      </c>
      <c r="S6" s="247">
        <f>Q6*R6</f>
        <v>0</v>
      </c>
      <c r="T6" s="303"/>
      <c r="U6" s="248"/>
    </row>
    <row r="7" spans="1:21" s="228" customFormat="1" ht="15.65" customHeight="1" x14ac:dyDescent="0.35">
      <c r="A7" s="229" t="s">
        <v>40</v>
      </c>
      <c r="B7" s="230" t="s">
        <v>702</v>
      </c>
      <c r="C7" s="231"/>
      <c r="D7" s="232"/>
      <c r="E7" s="233"/>
      <c r="F7" s="234"/>
      <c r="G7" s="235"/>
      <c r="H7" s="229" t="s">
        <v>2444</v>
      </c>
      <c r="I7" s="236">
        <f>SUBTOTAL(9,I8:I28)</f>
        <v>0</v>
      </c>
      <c r="J7" s="237"/>
      <c r="K7" s="226">
        <f>SUBTOTAL(9,K8:K28)</f>
        <v>0</v>
      </c>
      <c r="L7" s="229" t="s">
        <v>2469</v>
      </c>
      <c r="M7" s="236">
        <f>SUBTOTAL(9,M8:M28)</f>
        <v>0</v>
      </c>
      <c r="N7" s="237"/>
      <c r="O7" s="226">
        <f>SUBTOTAL(9,O8:O28)</f>
        <v>0</v>
      </c>
      <c r="P7" s="229" t="s">
        <v>2494</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170</v>
      </c>
      <c r="H8" s="238" t="s">
        <v>2445</v>
      </c>
      <c r="I8" s="245">
        <v>0</v>
      </c>
      <c r="J8" s="246">
        <v>36</v>
      </c>
      <c r="K8" s="247">
        <f>I8*J8</f>
        <v>0</v>
      </c>
      <c r="L8" s="238" t="s">
        <v>2470</v>
      </c>
      <c r="M8" s="245">
        <v>0</v>
      </c>
      <c r="N8" s="246">
        <v>12</v>
      </c>
      <c r="O8" s="247">
        <f>M8*N8</f>
        <v>0</v>
      </c>
      <c r="P8" s="238" t="s">
        <v>2495</v>
      </c>
      <c r="Q8" s="245">
        <v>0</v>
      </c>
      <c r="R8" s="246">
        <v>12</v>
      </c>
      <c r="S8" s="247">
        <f>Q8*R8</f>
        <v>0</v>
      </c>
      <c r="T8" s="303"/>
      <c r="U8" s="248"/>
    </row>
    <row r="9" spans="1:21" ht="15.65" customHeight="1" x14ac:dyDescent="0.35">
      <c r="A9" s="238" t="s">
        <v>160</v>
      </c>
      <c r="B9" s="239"/>
      <c r="C9" s="240" t="s">
        <v>114</v>
      </c>
      <c r="D9" s="241" t="s">
        <v>115</v>
      </c>
      <c r="E9" s="242" t="s">
        <v>43</v>
      </c>
      <c r="F9" s="243" t="s">
        <v>920</v>
      </c>
      <c r="G9" s="244">
        <v>170</v>
      </c>
      <c r="H9" s="238" t="s">
        <v>2446</v>
      </c>
      <c r="I9" s="245">
        <v>0</v>
      </c>
      <c r="J9" s="246">
        <v>36</v>
      </c>
      <c r="K9" s="247">
        <f>I9*J9</f>
        <v>0</v>
      </c>
      <c r="L9" s="238" t="s">
        <v>2471</v>
      </c>
      <c r="M9" s="245">
        <v>0</v>
      </c>
      <c r="N9" s="246">
        <v>12</v>
      </c>
      <c r="O9" s="247">
        <f>M9*N9</f>
        <v>0</v>
      </c>
      <c r="P9" s="238" t="s">
        <v>2496</v>
      </c>
      <c r="Q9" s="245">
        <v>0</v>
      </c>
      <c r="R9" s="246">
        <v>12</v>
      </c>
      <c r="S9" s="247">
        <f>Q9*R9</f>
        <v>0</v>
      </c>
      <c r="T9" s="303"/>
      <c r="U9" s="248"/>
    </row>
    <row r="10" spans="1:21" ht="15.65" customHeight="1" x14ac:dyDescent="0.35">
      <c r="A10" s="249" t="s">
        <v>568</v>
      </c>
      <c r="B10" s="239"/>
      <c r="C10" s="240"/>
      <c r="D10" s="241"/>
      <c r="E10" s="242"/>
      <c r="F10" s="243"/>
      <c r="G10" s="244"/>
      <c r="H10" s="238" t="s">
        <v>2447</v>
      </c>
      <c r="I10" s="245">
        <f>SUBTOTAL(9,I11:I15)</f>
        <v>0</v>
      </c>
      <c r="J10" s="246"/>
      <c r="K10" s="247">
        <f>SUBTOTAL(9,K11:K15)</f>
        <v>0</v>
      </c>
      <c r="L10" s="238" t="s">
        <v>2472</v>
      </c>
      <c r="M10" s="245">
        <f>SUBTOTAL(9,M11:M15)</f>
        <v>0</v>
      </c>
      <c r="N10" s="246"/>
      <c r="O10" s="247">
        <f>SUBTOTAL(9,O11:O15)</f>
        <v>0</v>
      </c>
      <c r="P10" s="238" t="s">
        <v>2497</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170</v>
      </c>
      <c r="H11" s="251" t="s">
        <v>2448</v>
      </c>
      <c r="I11" s="245">
        <v>0</v>
      </c>
      <c r="J11" s="246">
        <v>36</v>
      </c>
      <c r="K11" s="247">
        <f>I11*J11</f>
        <v>0</v>
      </c>
      <c r="L11" s="251" t="s">
        <v>2473</v>
      </c>
      <c r="M11" s="245">
        <v>0</v>
      </c>
      <c r="N11" s="246">
        <v>12</v>
      </c>
      <c r="O11" s="247">
        <f>M11*N11</f>
        <v>0</v>
      </c>
      <c r="P11" s="251" t="s">
        <v>2498</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170</v>
      </c>
      <c r="H12" s="251" t="s">
        <v>2449</v>
      </c>
      <c r="I12" s="245">
        <v>0</v>
      </c>
      <c r="J12" s="246">
        <v>36</v>
      </c>
      <c r="K12" s="247">
        <f>I12*J12</f>
        <v>0</v>
      </c>
      <c r="L12" s="251" t="s">
        <v>2474</v>
      </c>
      <c r="M12" s="245">
        <v>0</v>
      </c>
      <c r="N12" s="246">
        <v>12</v>
      </c>
      <c r="O12" s="247">
        <f>M12*N12</f>
        <v>0</v>
      </c>
      <c r="P12" s="251" t="s">
        <v>2499</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170</v>
      </c>
      <c r="H13" s="251" t="s">
        <v>2450</v>
      </c>
      <c r="I13" s="245">
        <v>0</v>
      </c>
      <c r="J13" s="246">
        <v>36</v>
      </c>
      <c r="K13" s="247">
        <f>I13*J13</f>
        <v>0</v>
      </c>
      <c r="L13" s="251" t="s">
        <v>2475</v>
      </c>
      <c r="M13" s="245">
        <v>0</v>
      </c>
      <c r="N13" s="246">
        <v>12</v>
      </c>
      <c r="O13" s="247">
        <f>M13*N13</f>
        <v>0</v>
      </c>
      <c r="P13" s="251" t="s">
        <v>2500</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170</v>
      </c>
      <c r="H14" s="251" t="s">
        <v>2451</v>
      </c>
      <c r="I14" s="245">
        <v>0</v>
      </c>
      <c r="J14" s="246">
        <v>36</v>
      </c>
      <c r="K14" s="247">
        <f>I14*J14</f>
        <v>0</v>
      </c>
      <c r="L14" s="251" t="s">
        <v>2476</v>
      </c>
      <c r="M14" s="245">
        <v>0</v>
      </c>
      <c r="N14" s="246">
        <v>12</v>
      </c>
      <c r="O14" s="247">
        <f>M14*N14</f>
        <v>0</v>
      </c>
      <c r="P14" s="251" t="s">
        <v>2501</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170</v>
      </c>
      <c r="H15" s="251" t="s">
        <v>2452</v>
      </c>
      <c r="I15" s="245">
        <v>0</v>
      </c>
      <c r="J15" s="246">
        <v>36</v>
      </c>
      <c r="K15" s="247">
        <f>I15*J15</f>
        <v>0</v>
      </c>
      <c r="L15" s="251" t="s">
        <v>2477</v>
      </c>
      <c r="M15" s="245">
        <v>0</v>
      </c>
      <c r="N15" s="246">
        <v>12</v>
      </c>
      <c r="O15" s="247">
        <f>M15*N15</f>
        <v>0</v>
      </c>
      <c r="P15" s="251" t="s">
        <v>2502</v>
      </c>
      <c r="Q15" s="245">
        <v>0</v>
      </c>
      <c r="R15" s="246">
        <v>12</v>
      </c>
      <c r="S15" s="247">
        <f>Q15*R15</f>
        <v>0</v>
      </c>
      <c r="T15" s="303"/>
      <c r="U15" s="248"/>
    </row>
    <row r="16" spans="1:21" ht="15.65" customHeight="1" x14ac:dyDescent="0.35">
      <c r="A16" s="249" t="s">
        <v>569</v>
      </c>
      <c r="B16" s="239"/>
      <c r="C16" s="240"/>
      <c r="D16" s="241"/>
      <c r="E16" s="242"/>
      <c r="F16" s="243"/>
      <c r="G16" s="244"/>
      <c r="H16" s="238" t="s">
        <v>2453</v>
      </c>
      <c r="I16" s="245">
        <f>SUBTOTAL(9,I17:I28)</f>
        <v>0</v>
      </c>
      <c r="J16" s="246"/>
      <c r="K16" s="247">
        <f>SUBTOTAL(9,K17:K28)</f>
        <v>0</v>
      </c>
      <c r="L16" s="238" t="s">
        <v>2478</v>
      </c>
      <c r="M16" s="245">
        <f>SUBTOTAL(9,M17:M28)</f>
        <v>0</v>
      </c>
      <c r="N16" s="246"/>
      <c r="O16" s="247">
        <f>SUBTOTAL(9,O17:O28)</f>
        <v>0</v>
      </c>
      <c r="P16" s="238" t="s">
        <v>2503</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2454</v>
      </c>
      <c r="I17" s="245">
        <f>SUBTOTAL(9,I18:I22)</f>
        <v>0</v>
      </c>
      <c r="J17" s="246"/>
      <c r="K17" s="247">
        <f>SUBTOTAL(9,K18:K22)</f>
        <v>0</v>
      </c>
      <c r="L17" s="251" t="s">
        <v>2479</v>
      </c>
      <c r="M17" s="245">
        <f>SUBTOTAL(9,M18:M22)</f>
        <v>0</v>
      </c>
      <c r="N17" s="246"/>
      <c r="O17" s="247">
        <f>SUBTOTAL(9,O18:O22)</f>
        <v>0</v>
      </c>
      <c r="P17" s="251" t="s">
        <v>2504</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170</v>
      </c>
      <c r="H18" s="253" t="s">
        <v>3187</v>
      </c>
      <c r="I18" s="245">
        <v>0</v>
      </c>
      <c r="J18" s="246">
        <v>36</v>
      </c>
      <c r="K18" s="247">
        <f>I18*J18</f>
        <v>0</v>
      </c>
      <c r="L18" s="253" t="s">
        <v>3207</v>
      </c>
      <c r="M18" s="245">
        <v>0</v>
      </c>
      <c r="N18" s="246">
        <v>12</v>
      </c>
      <c r="O18" s="247">
        <f>M18*N18</f>
        <v>0</v>
      </c>
      <c r="P18" s="253" t="s">
        <v>3227</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170</v>
      </c>
      <c r="H19" s="253" t="s">
        <v>3188</v>
      </c>
      <c r="I19" s="245">
        <v>0</v>
      </c>
      <c r="J19" s="246">
        <v>36</v>
      </c>
      <c r="K19" s="247">
        <f>I19*J19</f>
        <v>0</v>
      </c>
      <c r="L19" s="253" t="s">
        <v>3208</v>
      </c>
      <c r="M19" s="245">
        <v>0</v>
      </c>
      <c r="N19" s="246">
        <v>12</v>
      </c>
      <c r="O19" s="247">
        <f>M19*N19</f>
        <v>0</v>
      </c>
      <c r="P19" s="253" t="s">
        <v>3228</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170</v>
      </c>
      <c r="H20" s="253" t="s">
        <v>3189</v>
      </c>
      <c r="I20" s="245">
        <v>0</v>
      </c>
      <c r="J20" s="246">
        <v>36</v>
      </c>
      <c r="K20" s="247">
        <f>I20*J20</f>
        <v>0</v>
      </c>
      <c r="L20" s="253" t="s">
        <v>3209</v>
      </c>
      <c r="M20" s="245">
        <v>0</v>
      </c>
      <c r="N20" s="246">
        <v>12</v>
      </c>
      <c r="O20" s="247">
        <f>M20*N20</f>
        <v>0</v>
      </c>
      <c r="P20" s="253" t="s">
        <v>3229</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170</v>
      </c>
      <c r="H21" s="253" t="s">
        <v>3190</v>
      </c>
      <c r="I21" s="245">
        <v>0</v>
      </c>
      <c r="J21" s="246">
        <v>36</v>
      </c>
      <c r="K21" s="247">
        <f>I21*J21</f>
        <v>0</v>
      </c>
      <c r="L21" s="253" t="s">
        <v>3210</v>
      </c>
      <c r="M21" s="245">
        <v>0</v>
      </c>
      <c r="N21" s="246">
        <v>12</v>
      </c>
      <c r="O21" s="247">
        <f>M21*N21</f>
        <v>0</v>
      </c>
      <c r="P21" s="253" t="s">
        <v>3230</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170</v>
      </c>
      <c r="H22" s="253" t="s">
        <v>3191</v>
      </c>
      <c r="I22" s="245">
        <v>0</v>
      </c>
      <c r="J22" s="246">
        <v>36</v>
      </c>
      <c r="K22" s="247">
        <f>I22*J22</f>
        <v>0</v>
      </c>
      <c r="L22" s="253" t="s">
        <v>3211</v>
      </c>
      <c r="M22" s="245">
        <v>0</v>
      </c>
      <c r="N22" s="246">
        <v>12</v>
      </c>
      <c r="O22" s="247">
        <f>M22*N22</f>
        <v>0</v>
      </c>
      <c r="P22" s="253" t="s">
        <v>3231</v>
      </c>
      <c r="Q22" s="245">
        <v>0</v>
      </c>
      <c r="R22" s="246">
        <v>12</v>
      </c>
      <c r="S22" s="247">
        <f>Q22*R22</f>
        <v>0</v>
      </c>
      <c r="T22" s="303"/>
      <c r="U22" s="248"/>
    </row>
    <row r="23" spans="1:21" ht="15.65" customHeight="1" x14ac:dyDescent="0.35">
      <c r="A23" s="250" t="s">
        <v>2645</v>
      </c>
      <c r="B23" s="239"/>
      <c r="C23" s="240"/>
      <c r="D23" s="241"/>
      <c r="E23" s="242"/>
      <c r="F23" s="243"/>
      <c r="G23" s="244"/>
      <c r="H23" s="251" t="s">
        <v>2455</v>
      </c>
      <c r="I23" s="245">
        <f>SUBTOTAL(9,I24:I28)</f>
        <v>0</v>
      </c>
      <c r="J23" s="246"/>
      <c r="K23" s="247">
        <f>SUBTOTAL(9,K24:K28)</f>
        <v>0</v>
      </c>
      <c r="L23" s="251" t="s">
        <v>2480</v>
      </c>
      <c r="M23" s="245">
        <f>SUBTOTAL(9,M24:M28)</f>
        <v>0</v>
      </c>
      <c r="N23" s="246"/>
      <c r="O23" s="247">
        <f>SUBTOTAL(9,O24:O28)</f>
        <v>0</v>
      </c>
      <c r="P23" s="251" t="s">
        <v>2505</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170</v>
      </c>
      <c r="H24" s="253" t="s">
        <v>3192</v>
      </c>
      <c r="I24" s="245">
        <v>0</v>
      </c>
      <c r="J24" s="246">
        <v>36</v>
      </c>
      <c r="K24" s="247">
        <f>I24*J24</f>
        <v>0</v>
      </c>
      <c r="L24" s="253" t="s">
        <v>3212</v>
      </c>
      <c r="M24" s="245">
        <v>0</v>
      </c>
      <c r="N24" s="246">
        <v>12</v>
      </c>
      <c r="O24" s="247">
        <f>M24*N24</f>
        <v>0</v>
      </c>
      <c r="P24" s="253" t="s">
        <v>3232</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170</v>
      </c>
      <c r="H25" s="253" t="s">
        <v>3193</v>
      </c>
      <c r="I25" s="245">
        <v>0</v>
      </c>
      <c r="J25" s="246">
        <v>36</v>
      </c>
      <c r="K25" s="247">
        <f>I25*J25</f>
        <v>0</v>
      </c>
      <c r="L25" s="253" t="s">
        <v>3213</v>
      </c>
      <c r="M25" s="245">
        <v>0</v>
      </c>
      <c r="N25" s="246">
        <v>12</v>
      </c>
      <c r="O25" s="247">
        <f>M25*N25</f>
        <v>0</v>
      </c>
      <c r="P25" s="253" t="s">
        <v>3233</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170</v>
      </c>
      <c r="H26" s="253" t="s">
        <v>3194</v>
      </c>
      <c r="I26" s="245">
        <v>0</v>
      </c>
      <c r="J26" s="246">
        <v>36</v>
      </c>
      <c r="K26" s="247">
        <f>I26*J26</f>
        <v>0</v>
      </c>
      <c r="L26" s="253" t="s">
        <v>3214</v>
      </c>
      <c r="M26" s="245">
        <v>0</v>
      </c>
      <c r="N26" s="246">
        <v>12</v>
      </c>
      <c r="O26" s="247">
        <f>M26*N26</f>
        <v>0</v>
      </c>
      <c r="P26" s="253" t="s">
        <v>3234</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170</v>
      </c>
      <c r="H27" s="253" t="s">
        <v>3195</v>
      </c>
      <c r="I27" s="245">
        <v>0</v>
      </c>
      <c r="J27" s="246">
        <v>36</v>
      </c>
      <c r="K27" s="247">
        <f>I27*J27</f>
        <v>0</v>
      </c>
      <c r="L27" s="253" t="s">
        <v>3215</v>
      </c>
      <c r="M27" s="245">
        <v>0</v>
      </c>
      <c r="N27" s="246">
        <v>12</v>
      </c>
      <c r="O27" s="247">
        <f>M27*N27</f>
        <v>0</v>
      </c>
      <c r="P27" s="253" t="s">
        <v>3235</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170</v>
      </c>
      <c r="H28" s="253" t="s">
        <v>3196</v>
      </c>
      <c r="I28" s="245">
        <v>0</v>
      </c>
      <c r="J28" s="246">
        <v>36</v>
      </c>
      <c r="K28" s="247">
        <f>I28*J28</f>
        <v>0</v>
      </c>
      <c r="L28" s="253" t="s">
        <v>3216</v>
      </c>
      <c r="M28" s="245">
        <v>0</v>
      </c>
      <c r="N28" s="246">
        <v>12</v>
      </c>
      <c r="O28" s="247">
        <f>M28*N28</f>
        <v>0</v>
      </c>
      <c r="P28" s="253" t="s">
        <v>3236</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2456</v>
      </c>
      <c r="I29" s="236">
        <f>SUBTOTAL(9,I30:I45)</f>
        <v>0</v>
      </c>
      <c r="J29" s="254"/>
      <c r="K29" s="226">
        <f>SUBTOTAL(9,K30:K45)</f>
        <v>0</v>
      </c>
      <c r="L29" s="229" t="s">
        <v>2481</v>
      </c>
      <c r="M29" s="236">
        <f>SUBTOTAL(9,M30:M45)</f>
        <v>0</v>
      </c>
      <c r="N29" s="254"/>
      <c r="O29" s="226">
        <f>SUBTOTAL(9,O30:O45)</f>
        <v>0</v>
      </c>
      <c r="P29" s="229" t="s">
        <v>2506</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57</v>
      </c>
      <c r="H30" s="238" t="s">
        <v>2457</v>
      </c>
      <c r="I30" s="245">
        <v>0</v>
      </c>
      <c r="J30" s="246">
        <v>36</v>
      </c>
      <c r="K30" s="247">
        <f>I30*J30</f>
        <v>0</v>
      </c>
      <c r="L30" s="238" t="s">
        <v>2482</v>
      </c>
      <c r="M30" s="245">
        <v>0</v>
      </c>
      <c r="N30" s="246">
        <v>12</v>
      </c>
      <c r="O30" s="247">
        <f>M30*N30</f>
        <v>0</v>
      </c>
      <c r="P30" s="238" t="s">
        <v>2507</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57</v>
      </c>
      <c r="H31" s="238" t="s">
        <v>2458</v>
      </c>
      <c r="I31" s="245">
        <v>0</v>
      </c>
      <c r="J31" s="246">
        <v>36</v>
      </c>
      <c r="K31" s="247">
        <f>I31*J31</f>
        <v>0</v>
      </c>
      <c r="L31" s="238" t="s">
        <v>2483</v>
      </c>
      <c r="M31" s="245">
        <v>0</v>
      </c>
      <c r="N31" s="246">
        <v>12</v>
      </c>
      <c r="O31" s="247">
        <f>M31*N31</f>
        <v>0</v>
      </c>
      <c r="P31" s="238" t="s">
        <v>2508</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57</v>
      </c>
      <c r="H32" s="238" t="s">
        <v>2459</v>
      </c>
      <c r="I32" s="245">
        <v>0</v>
      </c>
      <c r="J32" s="246">
        <v>36</v>
      </c>
      <c r="K32" s="247">
        <f>I32*J32</f>
        <v>0</v>
      </c>
      <c r="L32" s="238" t="s">
        <v>2484</v>
      </c>
      <c r="M32" s="245">
        <v>0</v>
      </c>
      <c r="N32" s="246">
        <v>12</v>
      </c>
      <c r="O32" s="247">
        <f>M32*N32</f>
        <v>0</v>
      </c>
      <c r="P32" s="238" t="s">
        <v>2509</v>
      </c>
      <c r="Q32" s="245">
        <v>0</v>
      </c>
      <c r="R32" s="246">
        <v>12</v>
      </c>
      <c r="S32" s="247">
        <f>Q32*R32</f>
        <v>0</v>
      </c>
      <c r="T32" s="303"/>
      <c r="U32" s="248"/>
    </row>
    <row r="33" spans="1:21" ht="15.65" customHeight="1" x14ac:dyDescent="0.35">
      <c r="A33" s="249" t="s">
        <v>569</v>
      </c>
      <c r="B33" s="239"/>
      <c r="C33" s="240"/>
      <c r="D33" s="241"/>
      <c r="E33" s="242"/>
      <c r="F33" s="243"/>
      <c r="G33" s="244"/>
      <c r="H33" s="238" t="s">
        <v>2460</v>
      </c>
      <c r="I33" s="245">
        <f>SUBTOTAL(9,I34:I45)</f>
        <v>0</v>
      </c>
      <c r="J33" s="246"/>
      <c r="K33" s="247">
        <f>SUBTOTAL(9,K34:K45)</f>
        <v>0</v>
      </c>
      <c r="L33" s="238" t="s">
        <v>2485</v>
      </c>
      <c r="M33" s="245">
        <f>SUBTOTAL(9,M34:M45)</f>
        <v>0</v>
      </c>
      <c r="N33" s="246"/>
      <c r="O33" s="247">
        <f>SUBTOTAL(9,O34:O45)</f>
        <v>0</v>
      </c>
      <c r="P33" s="238" t="s">
        <v>2510</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2461</v>
      </c>
      <c r="I34" s="245">
        <f>SUBTOTAL(9,I35:I39)</f>
        <v>0</v>
      </c>
      <c r="J34" s="246"/>
      <c r="K34" s="247">
        <f>SUBTOTAL(9,K35:K39)</f>
        <v>0</v>
      </c>
      <c r="L34" s="251" t="s">
        <v>2486</v>
      </c>
      <c r="M34" s="245">
        <f>SUBTOTAL(9,M35:M39)</f>
        <v>0</v>
      </c>
      <c r="N34" s="246"/>
      <c r="O34" s="247">
        <f>SUBTOTAL(9,O35:O39)</f>
        <v>0</v>
      </c>
      <c r="P34" s="251" t="s">
        <v>2511</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57</v>
      </c>
      <c r="H35" s="253" t="s">
        <v>3197</v>
      </c>
      <c r="I35" s="245">
        <v>0</v>
      </c>
      <c r="J35" s="246">
        <v>36</v>
      </c>
      <c r="K35" s="247">
        <f>I35*J35</f>
        <v>0</v>
      </c>
      <c r="L35" s="253" t="s">
        <v>3217</v>
      </c>
      <c r="M35" s="245">
        <v>0</v>
      </c>
      <c r="N35" s="246">
        <v>12</v>
      </c>
      <c r="O35" s="247">
        <f>M35*N35</f>
        <v>0</v>
      </c>
      <c r="P35" s="253" t="s">
        <v>3237</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57</v>
      </c>
      <c r="H36" s="253" t="s">
        <v>3198</v>
      </c>
      <c r="I36" s="245">
        <v>0</v>
      </c>
      <c r="J36" s="246">
        <v>36</v>
      </c>
      <c r="K36" s="247">
        <f>I36*J36</f>
        <v>0</v>
      </c>
      <c r="L36" s="253" t="s">
        <v>3218</v>
      </c>
      <c r="M36" s="245">
        <v>0</v>
      </c>
      <c r="N36" s="246">
        <v>12</v>
      </c>
      <c r="O36" s="247">
        <f>M36*N36</f>
        <v>0</v>
      </c>
      <c r="P36" s="253" t="s">
        <v>3238</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57</v>
      </c>
      <c r="H37" s="253" t="s">
        <v>3199</v>
      </c>
      <c r="I37" s="245">
        <v>0</v>
      </c>
      <c r="J37" s="246">
        <v>36</v>
      </c>
      <c r="K37" s="247">
        <f>I37*J37</f>
        <v>0</v>
      </c>
      <c r="L37" s="253" t="s">
        <v>3219</v>
      </c>
      <c r="M37" s="245">
        <v>0</v>
      </c>
      <c r="N37" s="246">
        <v>12</v>
      </c>
      <c r="O37" s="247">
        <f>M37*N37</f>
        <v>0</v>
      </c>
      <c r="P37" s="253" t="s">
        <v>3239</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57</v>
      </c>
      <c r="H38" s="253" t="s">
        <v>3200</v>
      </c>
      <c r="I38" s="245">
        <v>0</v>
      </c>
      <c r="J38" s="246">
        <v>36</v>
      </c>
      <c r="K38" s="247">
        <f>I38*J38</f>
        <v>0</v>
      </c>
      <c r="L38" s="253" t="s">
        <v>3220</v>
      </c>
      <c r="M38" s="245">
        <v>0</v>
      </c>
      <c r="N38" s="246">
        <v>12</v>
      </c>
      <c r="O38" s="247">
        <f>M38*N38</f>
        <v>0</v>
      </c>
      <c r="P38" s="253" t="s">
        <v>3240</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57</v>
      </c>
      <c r="H39" s="253" t="s">
        <v>3201</v>
      </c>
      <c r="I39" s="245">
        <v>0</v>
      </c>
      <c r="J39" s="246">
        <v>36</v>
      </c>
      <c r="K39" s="247">
        <f>I39*J39</f>
        <v>0</v>
      </c>
      <c r="L39" s="253" t="s">
        <v>3221</v>
      </c>
      <c r="M39" s="245">
        <v>0</v>
      </c>
      <c r="N39" s="246">
        <v>12</v>
      </c>
      <c r="O39" s="247">
        <f>M39*N39</f>
        <v>0</v>
      </c>
      <c r="P39" s="253" t="s">
        <v>3241</v>
      </c>
      <c r="Q39" s="245">
        <v>0</v>
      </c>
      <c r="R39" s="246">
        <v>12</v>
      </c>
      <c r="S39" s="247">
        <f>Q39*R39</f>
        <v>0</v>
      </c>
      <c r="T39" s="303"/>
      <c r="U39" s="248"/>
    </row>
    <row r="40" spans="1:21" ht="15.65" customHeight="1" x14ac:dyDescent="0.35">
      <c r="A40" s="250" t="s">
        <v>2645</v>
      </c>
      <c r="B40" s="239"/>
      <c r="C40" s="240"/>
      <c r="D40" s="241"/>
      <c r="E40" s="242"/>
      <c r="F40" s="243"/>
      <c r="G40" s="244"/>
      <c r="H40" s="251" t="s">
        <v>2462</v>
      </c>
      <c r="I40" s="245">
        <f>SUBTOTAL(9,I41:I45)</f>
        <v>0</v>
      </c>
      <c r="J40" s="246"/>
      <c r="K40" s="247">
        <f>SUBTOTAL(9,K41:K45)</f>
        <v>0</v>
      </c>
      <c r="L40" s="251" t="s">
        <v>2487</v>
      </c>
      <c r="M40" s="245">
        <f>SUBTOTAL(9,M41:M45)</f>
        <v>0</v>
      </c>
      <c r="N40" s="246"/>
      <c r="O40" s="247">
        <f>SUBTOTAL(9,O41:O45)</f>
        <v>0</v>
      </c>
      <c r="P40" s="251" t="s">
        <v>2512</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57</v>
      </c>
      <c r="H41" s="253" t="s">
        <v>3202</v>
      </c>
      <c r="I41" s="245">
        <v>0</v>
      </c>
      <c r="J41" s="246">
        <v>36</v>
      </c>
      <c r="K41" s="247">
        <v>0</v>
      </c>
      <c r="L41" s="253" t="s">
        <v>3222</v>
      </c>
      <c r="M41" s="245">
        <v>0</v>
      </c>
      <c r="N41" s="246">
        <v>12</v>
      </c>
      <c r="O41" s="247">
        <v>0</v>
      </c>
      <c r="P41" s="253" t="s">
        <v>3242</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57</v>
      </c>
      <c r="H42" s="253" t="s">
        <v>3203</v>
      </c>
      <c r="I42" s="245">
        <v>0</v>
      </c>
      <c r="J42" s="246">
        <v>36</v>
      </c>
      <c r="K42" s="247">
        <v>0</v>
      </c>
      <c r="L42" s="253" t="s">
        <v>3223</v>
      </c>
      <c r="M42" s="245">
        <v>0</v>
      </c>
      <c r="N42" s="246">
        <v>12</v>
      </c>
      <c r="O42" s="247">
        <v>0</v>
      </c>
      <c r="P42" s="253" t="s">
        <v>3243</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57</v>
      </c>
      <c r="H43" s="253" t="s">
        <v>3204</v>
      </c>
      <c r="I43" s="245">
        <v>0</v>
      </c>
      <c r="J43" s="246">
        <v>36</v>
      </c>
      <c r="K43" s="247">
        <v>0</v>
      </c>
      <c r="L43" s="253" t="s">
        <v>3224</v>
      </c>
      <c r="M43" s="245">
        <v>0</v>
      </c>
      <c r="N43" s="246">
        <v>12</v>
      </c>
      <c r="O43" s="247">
        <v>0</v>
      </c>
      <c r="P43" s="253" t="s">
        <v>3244</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57</v>
      </c>
      <c r="H44" s="253" t="s">
        <v>3205</v>
      </c>
      <c r="I44" s="245">
        <v>0</v>
      </c>
      <c r="J44" s="246">
        <v>36</v>
      </c>
      <c r="K44" s="247">
        <v>0</v>
      </c>
      <c r="L44" s="253" t="s">
        <v>3225</v>
      </c>
      <c r="M44" s="245">
        <v>0</v>
      </c>
      <c r="N44" s="246">
        <v>12</v>
      </c>
      <c r="O44" s="247">
        <v>0</v>
      </c>
      <c r="P44" s="253" t="s">
        <v>3245</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57</v>
      </c>
      <c r="H45" s="253" t="s">
        <v>3206</v>
      </c>
      <c r="I45" s="245">
        <v>0</v>
      </c>
      <c r="J45" s="246">
        <v>36</v>
      </c>
      <c r="K45" s="247">
        <v>0</v>
      </c>
      <c r="L45" s="253" t="s">
        <v>3226</v>
      </c>
      <c r="M45" s="245">
        <v>0</v>
      </c>
      <c r="N45" s="246">
        <v>12</v>
      </c>
      <c r="O45" s="247">
        <v>0</v>
      </c>
      <c r="P45" s="253" t="s">
        <v>3246</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2463</v>
      </c>
      <c r="I46" s="236">
        <f>SUBTOTAL(9,I47)</f>
        <v>0</v>
      </c>
      <c r="J46" s="254"/>
      <c r="K46" s="226">
        <f>SUBTOTAL(9,K47)</f>
        <v>0</v>
      </c>
      <c r="L46" s="229" t="s">
        <v>2488</v>
      </c>
      <c r="M46" s="236">
        <f>SUBTOTAL(9,M47)</f>
        <v>0</v>
      </c>
      <c r="N46" s="254"/>
      <c r="O46" s="226">
        <f>SUBTOTAL(9,O47)</f>
        <v>0</v>
      </c>
      <c r="P46" s="229" t="s">
        <v>2513</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14</v>
      </c>
      <c r="H47" s="238" t="s">
        <v>2464</v>
      </c>
      <c r="I47" s="245">
        <v>0</v>
      </c>
      <c r="J47" s="246">
        <v>36</v>
      </c>
      <c r="K47" s="247">
        <f>I47*J47</f>
        <v>0</v>
      </c>
      <c r="L47" s="238" t="s">
        <v>2489</v>
      </c>
      <c r="M47" s="245">
        <v>0</v>
      </c>
      <c r="N47" s="246">
        <v>12</v>
      </c>
      <c r="O47" s="247">
        <f>M47*N47</f>
        <v>0</v>
      </c>
      <c r="P47" s="238" t="s">
        <v>2514</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2465</v>
      </c>
      <c r="I48" s="236">
        <f>SUBTOTAL(9,I49:I51)</f>
        <v>0</v>
      </c>
      <c r="J48" s="246"/>
      <c r="K48" s="226">
        <f>SUBTOTAL(9,K49:K51)</f>
        <v>0</v>
      </c>
      <c r="L48" s="258" t="s">
        <v>2490</v>
      </c>
      <c r="M48" s="236">
        <f>SUBTOTAL(9,M49:M51)</f>
        <v>0</v>
      </c>
      <c r="N48" s="246"/>
      <c r="O48" s="226">
        <f>SUBTOTAL(9,O49:O51)</f>
        <v>0</v>
      </c>
      <c r="P48" s="258" t="s">
        <v>2515</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2414</v>
      </c>
      <c r="I49" s="245">
        <v>0</v>
      </c>
      <c r="J49" s="246">
        <v>36</v>
      </c>
      <c r="K49" s="247">
        <f>$G49*I49*J49</f>
        <v>0</v>
      </c>
      <c r="L49" s="238" t="s">
        <v>2417</v>
      </c>
      <c r="M49" s="245">
        <v>0</v>
      </c>
      <c r="N49" s="246">
        <v>12</v>
      </c>
      <c r="O49" s="247">
        <f>$G49*M49*N49</f>
        <v>0</v>
      </c>
      <c r="P49" s="238" t="s">
        <v>2420</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2415</v>
      </c>
      <c r="I50" s="245">
        <v>0</v>
      </c>
      <c r="J50" s="246">
        <v>36</v>
      </c>
      <c r="K50" s="247">
        <f>$G50*I50*J50</f>
        <v>0</v>
      </c>
      <c r="L50" s="238" t="s">
        <v>2418</v>
      </c>
      <c r="M50" s="245">
        <v>0</v>
      </c>
      <c r="N50" s="246">
        <v>12</v>
      </c>
      <c r="O50" s="247">
        <f>$G50*M50*N50</f>
        <v>0</v>
      </c>
      <c r="P50" s="238" t="s">
        <v>2421</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2416</v>
      </c>
      <c r="I51" s="269">
        <v>0</v>
      </c>
      <c r="J51" s="263">
        <v>36</v>
      </c>
      <c r="K51" s="270">
        <f>$G51*I51*J51</f>
        <v>0</v>
      </c>
      <c r="L51" s="268" t="s">
        <v>2419</v>
      </c>
      <c r="M51" s="269">
        <v>0</v>
      </c>
      <c r="N51" s="263">
        <v>12</v>
      </c>
      <c r="O51" s="270">
        <f>$G51*M51*N51</f>
        <v>0</v>
      </c>
      <c r="P51" s="268" t="s">
        <v>2422</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561</v>
      </c>
      <c r="B55" s="222"/>
      <c r="C55" s="222"/>
      <c r="D55" s="222"/>
      <c r="E55" s="222"/>
      <c r="F55" s="222"/>
      <c r="G55" s="223"/>
      <c r="H55" s="224" t="s">
        <v>538</v>
      </c>
      <c r="I55" s="222"/>
      <c r="J55" s="225"/>
      <c r="K55" s="226">
        <f>SUBTOTAL(9,K56:K98)</f>
        <v>0</v>
      </c>
      <c r="L55" s="224" t="s">
        <v>723</v>
      </c>
      <c r="M55" s="222"/>
      <c r="N55" s="225"/>
      <c r="O55" s="226">
        <f>SUBTOTAL(9,O56:O98)</f>
        <v>0</v>
      </c>
      <c r="P55" s="224" t="s">
        <v>734</v>
      </c>
      <c r="Q55" s="222"/>
      <c r="R55" s="225"/>
      <c r="S55" s="226">
        <f>SUBTOTAL(9,S56:S98)</f>
        <v>0</v>
      </c>
      <c r="T55" s="302"/>
      <c r="U55" s="227"/>
    </row>
    <row r="56" spans="1:21" ht="15.5" x14ac:dyDescent="0.35">
      <c r="A56" s="229" t="s">
        <v>39</v>
      </c>
      <c r="B56" s="230" t="s">
        <v>701</v>
      </c>
      <c r="C56" s="231"/>
      <c r="D56" s="232"/>
      <c r="E56" s="233"/>
      <c r="F56" s="234"/>
      <c r="G56" s="235"/>
      <c r="H56" s="229" t="s">
        <v>2516</v>
      </c>
      <c r="I56" s="236">
        <f>SUBTOTAL(9,I57:I65)</f>
        <v>0</v>
      </c>
      <c r="J56" s="237"/>
      <c r="K56" s="226">
        <f>SUBTOTAL(9,K57:K65)</f>
        <v>0</v>
      </c>
      <c r="L56" s="229" t="s">
        <v>2559</v>
      </c>
      <c r="M56" s="236">
        <f>SUBTOTAL(9,M57:M65)</f>
        <v>0</v>
      </c>
      <c r="N56" s="237"/>
      <c r="O56" s="226">
        <f>SUBTOTAL(9,O57:O65)</f>
        <v>0</v>
      </c>
      <c r="P56" s="229" t="s">
        <v>2602</v>
      </c>
      <c r="Q56" s="236">
        <f>SUBTOTAL(9,Q57:Q65)</f>
        <v>0</v>
      </c>
      <c r="R56" s="237"/>
      <c r="S56" s="226">
        <f>SUBTOTAL(9,S57:S65)</f>
        <v>0</v>
      </c>
      <c r="T56" s="303"/>
      <c r="U56" s="227"/>
    </row>
    <row r="57" spans="1:21" ht="15.5" x14ac:dyDescent="0.35">
      <c r="A57" s="238" t="s">
        <v>550</v>
      </c>
      <c r="B57" s="239"/>
      <c r="C57" s="240"/>
      <c r="D57" s="241"/>
      <c r="E57" s="242"/>
      <c r="F57" s="243"/>
      <c r="G57" s="244"/>
      <c r="H57" s="238" t="s">
        <v>2517</v>
      </c>
      <c r="I57" s="245">
        <f>SUBTOTAL(9,I58:I59)</f>
        <v>0</v>
      </c>
      <c r="J57" s="246"/>
      <c r="K57" s="247">
        <f>SUBTOTAL(9,K58:K59)</f>
        <v>0</v>
      </c>
      <c r="L57" s="238" t="s">
        <v>2560</v>
      </c>
      <c r="M57" s="245">
        <f>SUBTOTAL(9,M58:M59)</f>
        <v>0</v>
      </c>
      <c r="N57" s="246"/>
      <c r="O57" s="247">
        <f>SUBTOTAL(9,O58:O59)</f>
        <v>0</v>
      </c>
      <c r="P57" s="238" t="s">
        <v>2603</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2518</v>
      </c>
      <c r="I58" s="245">
        <v>0</v>
      </c>
      <c r="J58" s="246">
        <v>36</v>
      </c>
      <c r="K58" s="247">
        <f>I58*J58</f>
        <v>0</v>
      </c>
      <c r="L58" s="251" t="s">
        <v>2561</v>
      </c>
      <c r="M58" s="245">
        <v>0</v>
      </c>
      <c r="N58" s="246">
        <v>12</v>
      </c>
      <c r="O58" s="247">
        <f>M58*N58</f>
        <v>0</v>
      </c>
      <c r="P58" s="251" t="s">
        <v>2604</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2519</v>
      </c>
      <c r="I59" s="245">
        <v>0</v>
      </c>
      <c r="J59" s="246">
        <v>36</v>
      </c>
      <c r="K59" s="247">
        <f>I59*J59</f>
        <v>0</v>
      </c>
      <c r="L59" s="251" t="s">
        <v>2562</v>
      </c>
      <c r="M59" s="245">
        <v>0</v>
      </c>
      <c r="N59" s="246">
        <v>12</v>
      </c>
      <c r="O59" s="247">
        <f>M59*N59</f>
        <v>0</v>
      </c>
      <c r="P59" s="251" t="s">
        <v>2605</v>
      </c>
      <c r="Q59" s="245">
        <v>0</v>
      </c>
      <c r="R59" s="246">
        <v>12</v>
      </c>
      <c r="S59" s="247">
        <f>Q59*R59</f>
        <v>0</v>
      </c>
      <c r="T59" s="303"/>
      <c r="U59" s="248"/>
    </row>
    <row r="60" spans="1:21" ht="15.5" x14ac:dyDescent="0.35">
      <c r="A60" s="238" t="s">
        <v>160</v>
      </c>
      <c r="B60" s="239"/>
      <c r="C60" s="240"/>
      <c r="D60" s="241"/>
      <c r="E60" s="242"/>
      <c r="F60" s="243"/>
      <c r="G60" s="244"/>
      <c r="H60" s="238" t="s">
        <v>2520</v>
      </c>
      <c r="I60" s="245">
        <f>SUBTOTAL(9,I61:I65)</f>
        <v>0</v>
      </c>
      <c r="J60" s="246"/>
      <c r="K60" s="247">
        <f>SUBTOTAL(9,K61:K65)</f>
        <v>0</v>
      </c>
      <c r="L60" s="238" t="s">
        <v>2563</v>
      </c>
      <c r="M60" s="245">
        <f>SUBTOTAL(9,M61:M65)</f>
        <v>0</v>
      </c>
      <c r="N60" s="246"/>
      <c r="O60" s="247">
        <f>SUBTOTAL(9,O61:O65)</f>
        <v>0</v>
      </c>
      <c r="P60" s="238" t="s">
        <v>2606</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2521</v>
      </c>
      <c r="I61" s="245">
        <v>0</v>
      </c>
      <c r="J61" s="246">
        <v>36</v>
      </c>
      <c r="K61" s="247">
        <f>I61*J61</f>
        <v>0</v>
      </c>
      <c r="L61" s="251" t="s">
        <v>2564</v>
      </c>
      <c r="M61" s="245">
        <v>0</v>
      </c>
      <c r="N61" s="246">
        <v>12</v>
      </c>
      <c r="O61" s="247">
        <f>M61*N61</f>
        <v>0</v>
      </c>
      <c r="P61" s="251" t="s">
        <v>2607</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2522</v>
      </c>
      <c r="I62" s="245">
        <v>0</v>
      </c>
      <c r="J62" s="246">
        <v>36</v>
      </c>
      <c r="K62" s="247">
        <f>I62*J62</f>
        <v>0</v>
      </c>
      <c r="L62" s="251" t="s">
        <v>2565</v>
      </c>
      <c r="M62" s="245">
        <v>0</v>
      </c>
      <c r="N62" s="246">
        <v>12</v>
      </c>
      <c r="O62" s="247">
        <f>M62*N62</f>
        <v>0</v>
      </c>
      <c r="P62" s="251" t="s">
        <v>2608</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2523</v>
      </c>
      <c r="I63" s="245">
        <v>0</v>
      </c>
      <c r="J63" s="246">
        <v>36</v>
      </c>
      <c r="K63" s="247">
        <f>I63*J63</f>
        <v>0</v>
      </c>
      <c r="L63" s="251" t="s">
        <v>2566</v>
      </c>
      <c r="M63" s="245">
        <v>0</v>
      </c>
      <c r="N63" s="246">
        <v>12</v>
      </c>
      <c r="O63" s="247">
        <f>M63*N63</f>
        <v>0</v>
      </c>
      <c r="P63" s="251" t="s">
        <v>2609</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2524</v>
      </c>
      <c r="I64" s="245">
        <v>0</v>
      </c>
      <c r="J64" s="246">
        <v>36</v>
      </c>
      <c r="K64" s="247">
        <f>I64*J64</f>
        <v>0</v>
      </c>
      <c r="L64" s="251" t="s">
        <v>2567</v>
      </c>
      <c r="M64" s="245">
        <v>0</v>
      </c>
      <c r="N64" s="246">
        <v>12</v>
      </c>
      <c r="O64" s="247">
        <f>M64*N64</f>
        <v>0</v>
      </c>
      <c r="P64" s="251" t="s">
        <v>2610</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2525</v>
      </c>
      <c r="I65" s="245">
        <v>0</v>
      </c>
      <c r="J65" s="246">
        <v>36</v>
      </c>
      <c r="K65" s="247">
        <f>I65*J65</f>
        <v>0</v>
      </c>
      <c r="L65" s="251" t="s">
        <v>2568</v>
      </c>
      <c r="M65" s="245">
        <v>0</v>
      </c>
      <c r="N65" s="246">
        <v>12</v>
      </c>
      <c r="O65" s="247">
        <f>M65*N65</f>
        <v>0</v>
      </c>
      <c r="P65" s="251" t="s">
        <v>2611</v>
      </c>
      <c r="Q65" s="245">
        <v>0</v>
      </c>
      <c r="R65" s="246">
        <v>12</v>
      </c>
      <c r="S65" s="247">
        <f>Q65*R65</f>
        <v>0</v>
      </c>
      <c r="T65" s="303"/>
      <c r="U65" s="248"/>
    </row>
    <row r="66" spans="1:21" ht="15.5" x14ac:dyDescent="0.35">
      <c r="A66" s="229" t="s">
        <v>40</v>
      </c>
      <c r="B66" s="230" t="s">
        <v>702</v>
      </c>
      <c r="C66" s="231"/>
      <c r="D66" s="232"/>
      <c r="E66" s="233"/>
      <c r="F66" s="234"/>
      <c r="G66" s="235"/>
      <c r="H66" s="229" t="s">
        <v>2526</v>
      </c>
      <c r="I66" s="236">
        <f>SUBTOTAL(9,I67:I77)</f>
        <v>0</v>
      </c>
      <c r="J66" s="237"/>
      <c r="K66" s="226">
        <f>SUBTOTAL(9,K67:K77)</f>
        <v>0</v>
      </c>
      <c r="L66" s="229" t="s">
        <v>2569</v>
      </c>
      <c r="M66" s="236">
        <f>SUBTOTAL(9,M67:M77)</f>
        <v>0</v>
      </c>
      <c r="N66" s="237"/>
      <c r="O66" s="226">
        <f>SUBTOTAL(9,O67:O77)</f>
        <v>0</v>
      </c>
      <c r="P66" s="229" t="s">
        <v>2612</v>
      </c>
      <c r="Q66" s="236">
        <f>SUBTOTAL(9,Q67:Q77)</f>
        <v>0</v>
      </c>
      <c r="R66" s="237"/>
      <c r="S66" s="226">
        <f>SUBTOTAL(9,S67:S77)</f>
        <v>0</v>
      </c>
      <c r="T66" s="303"/>
      <c r="U66" s="227"/>
    </row>
    <row r="67" spans="1:21" ht="15.5" x14ac:dyDescent="0.35">
      <c r="A67" s="238" t="s">
        <v>550</v>
      </c>
      <c r="B67" s="239"/>
      <c r="C67" s="240"/>
      <c r="D67" s="241"/>
      <c r="E67" s="242"/>
      <c r="F67" s="243"/>
      <c r="G67" s="244"/>
      <c r="H67" s="238" t="s">
        <v>2527</v>
      </c>
      <c r="I67" s="245">
        <f>SUBTOTAL(9,I68:I70)</f>
        <v>0</v>
      </c>
      <c r="J67" s="246"/>
      <c r="K67" s="247">
        <f>SUBTOTAL(9,K68:K70)</f>
        <v>0</v>
      </c>
      <c r="L67" s="238" t="s">
        <v>2570</v>
      </c>
      <c r="M67" s="245">
        <f>SUBTOTAL(9,M68:M70)</f>
        <v>0</v>
      </c>
      <c r="N67" s="246"/>
      <c r="O67" s="247">
        <f>SUBTOTAL(9,O68:O70)</f>
        <v>0</v>
      </c>
      <c r="P67" s="238" t="s">
        <v>2613</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2528</v>
      </c>
      <c r="I68" s="245">
        <v>0</v>
      </c>
      <c r="J68" s="246">
        <v>36</v>
      </c>
      <c r="K68" s="247">
        <f>I68*J68</f>
        <v>0</v>
      </c>
      <c r="L68" s="251" t="s">
        <v>2571</v>
      </c>
      <c r="M68" s="245">
        <v>0</v>
      </c>
      <c r="N68" s="246">
        <v>12</v>
      </c>
      <c r="O68" s="247">
        <f>M68*N68</f>
        <v>0</v>
      </c>
      <c r="P68" s="251" t="s">
        <v>2614</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2529</v>
      </c>
      <c r="I69" s="245">
        <v>0</v>
      </c>
      <c r="J69" s="246">
        <v>36</v>
      </c>
      <c r="K69" s="247">
        <f>I69*J69</f>
        <v>0</v>
      </c>
      <c r="L69" s="251" t="s">
        <v>2572</v>
      </c>
      <c r="M69" s="245">
        <v>0</v>
      </c>
      <c r="N69" s="246">
        <v>12</v>
      </c>
      <c r="O69" s="247">
        <f>M69*N69</f>
        <v>0</v>
      </c>
      <c r="P69" s="251" t="s">
        <v>2615</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2530</v>
      </c>
      <c r="I70" s="245">
        <v>0</v>
      </c>
      <c r="J70" s="246">
        <v>36</v>
      </c>
      <c r="K70" s="247">
        <f>I70*J70</f>
        <v>0</v>
      </c>
      <c r="L70" s="251" t="s">
        <v>2573</v>
      </c>
      <c r="M70" s="245">
        <v>0</v>
      </c>
      <c r="N70" s="246">
        <v>12</v>
      </c>
      <c r="O70" s="247">
        <f>M70*N70</f>
        <v>0</v>
      </c>
      <c r="P70" s="251" t="s">
        <v>2616</v>
      </c>
      <c r="Q70" s="245">
        <v>0</v>
      </c>
      <c r="R70" s="246">
        <v>12</v>
      </c>
      <c r="S70" s="247">
        <f>Q70*R70</f>
        <v>0</v>
      </c>
      <c r="T70" s="303"/>
      <c r="U70" s="248"/>
    </row>
    <row r="71" spans="1:21" ht="15.5" x14ac:dyDescent="0.35">
      <c r="A71" s="238" t="s">
        <v>160</v>
      </c>
      <c r="B71" s="239"/>
      <c r="C71" s="240"/>
      <c r="D71" s="241"/>
      <c r="E71" s="242"/>
      <c r="F71" s="243"/>
      <c r="G71" s="244"/>
      <c r="H71" s="238" t="s">
        <v>2531</v>
      </c>
      <c r="I71" s="245">
        <f>SUBTOTAL(9,I72:I77)</f>
        <v>0</v>
      </c>
      <c r="J71" s="246"/>
      <c r="K71" s="247">
        <f>SUBTOTAL(9,K72:K77)</f>
        <v>0</v>
      </c>
      <c r="L71" s="238" t="s">
        <v>2574</v>
      </c>
      <c r="M71" s="245">
        <f>SUBTOTAL(9,M72:M77)</f>
        <v>0</v>
      </c>
      <c r="N71" s="246"/>
      <c r="O71" s="247">
        <f>SUBTOTAL(9,O72:O77)</f>
        <v>0</v>
      </c>
      <c r="P71" s="238" t="s">
        <v>2617</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2532</v>
      </c>
      <c r="I72" s="245">
        <v>0</v>
      </c>
      <c r="J72" s="246">
        <v>36</v>
      </c>
      <c r="K72" s="247">
        <f t="shared" ref="K72:K77" si="0">I72*J72</f>
        <v>0</v>
      </c>
      <c r="L72" s="251" t="s">
        <v>2575</v>
      </c>
      <c r="M72" s="245">
        <v>0</v>
      </c>
      <c r="N72" s="246">
        <v>12</v>
      </c>
      <c r="O72" s="247">
        <f t="shared" ref="O72:O77" si="1">M72*N72</f>
        <v>0</v>
      </c>
      <c r="P72" s="251" t="s">
        <v>2618</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2533</v>
      </c>
      <c r="I73" s="245">
        <v>0</v>
      </c>
      <c r="J73" s="246">
        <v>36</v>
      </c>
      <c r="K73" s="247">
        <f t="shared" si="0"/>
        <v>0</v>
      </c>
      <c r="L73" s="251" t="s">
        <v>2576</v>
      </c>
      <c r="M73" s="245">
        <v>0</v>
      </c>
      <c r="N73" s="246">
        <v>12</v>
      </c>
      <c r="O73" s="247">
        <f t="shared" si="1"/>
        <v>0</v>
      </c>
      <c r="P73" s="251" t="s">
        <v>2619</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2534</v>
      </c>
      <c r="I74" s="245">
        <v>0</v>
      </c>
      <c r="J74" s="246">
        <v>36</v>
      </c>
      <c r="K74" s="247">
        <f t="shared" si="0"/>
        <v>0</v>
      </c>
      <c r="L74" s="251" t="s">
        <v>2577</v>
      </c>
      <c r="M74" s="245">
        <v>0</v>
      </c>
      <c r="N74" s="246">
        <v>12</v>
      </c>
      <c r="O74" s="247">
        <f t="shared" si="1"/>
        <v>0</v>
      </c>
      <c r="P74" s="251" t="s">
        <v>2620</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2535</v>
      </c>
      <c r="I75" s="245">
        <v>0</v>
      </c>
      <c r="J75" s="246">
        <v>36</v>
      </c>
      <c r="K75" s="247">
        <f t="shared" si="0"/>
        <v>0</v>
      </c>
      <c r="L75" s="251" t="s">
        <v>2578</v>
      </c>
      <c r="M75" s="245">
        <v>0</v>
      </c>
      <c r="N75" s="246">
        <v>12</v>
      </c>
      <c r="O75" s="247">
        <f t="shared" si="1"/>
        <v>0</v>
      </c>
      <c r="P75" s="251" t="s">
        <v>2621</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2536</v>
      </c>
      <c r="I76" s="245">
        <v>0</v>
      </c>
      <c r="J76" s="246">
        <v>36</v>
      </c>
      <c r="K76" s="247">
        <f t="shared" si="0"/>
        <v>0</v>
      </c>
      <c r="L76" s="251" t="s">
        <v>2579</v>
      </c>
      <c r="M76" s="245">
        <v>0</v>
      </c>
      <c r="N76" s="246">
        <v>12</v>
      </c>
      <c r="O76" s="247">
        <f t="shared" si="1"/>
        <v>0</v>
      </c>
      <c r="P76" s="251" t="s">
        <v>2622</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2537</v>
      </c>
      <c r="I77" s="245">
        <v>0</v>
      </c>
      <c r="J77" s="246">
        <v>36</v>
      </c>
      <c r="K77" s="247">
        <f t="shared" si="0"/>
        <v>0</v>
      </c>
      <c r="L77" s="251" t="s">
        <v>2580</v>
      </c>
      <c r="M77" s="245">
        <v>0</v>
      </c>
      <c r="N77" s="246">
        <v>12</v>
      </c>
      <c r="O77" s="247">
        <f t="shared" si="1"/>
        <v>0</v>
      </c>
      <c r="P77" s="251" t="s">
        <v>2623</v>
      </c>
      <c r="Q77" s="245">
        <v>0</v>
      </c>
      <c r="R77" s="246">
        <v>12</v>
      </c>
      <c r="S77" s="247">
        <f t="shared" si="2"/>
        <v>0</v>
      </c>
      <c r="T77" s="303"/>
      <c r="U77" s="248"/>
    </row>
    <row r="78" spans="1:21" ht="15.5" x14ac:dyDescent="0.35">
      <c r="A78" s="229" t="s">
        <v>41</v>
      </c>
      <c r="B78" s="230" t="s">
        <v>703</v>
      </c>
      <c r="C78" s="231"/>
      <c r="D78" s="232"/>
      <c r="E78" s="233"/>
      <c r="F78" s="234"/>
      <c r="G78" s="235"/>
      <c r="H78" s="229" t="s">
        <v>2538</v>
      </c>
      <c r="I78" s="236">
        <f>SUBTOTAL(9,I79:I96)</f>
        <v>0</v>
      </c>
      <c r="J78" s="254"/>
      <c r="K78" s="226">
        <f>SUBTOTAL(9,K79:K96)</f>
        <v>0</v>
      </c>
      <c r="L78" s="229" t="s">
        <v>2581</v>
      </c>
      <c r="M78" s="236">
        <f>SUBTOTAL(9,M79:M96)</f>
        <v>0</v>
      </c>
      <c r="N78" s="254"/>
      <c r="O78" s="226">
        <f>SUBTOTAL(9,O79:O96)</f>
        <v>0</v>
      </c>
      <c r="P78" s="229" t="s">
        <v>2624</v>
      </c>
      <c r="Q78" s="236">
        <f>SUBTOTAL(9,Q79:Q96)</f>
        <v>0</v>
      </c>
      <c r="R78" s="254"/>
      <c r="S78" s="226">
        <f>SUBTOTAL(9,S79:S96)</f>
        <v>0</v>
      </c>
      <c r="T78" s="303"/>
      <c r="U78" s="227"/>
    </row>
    <row r="79" spans="1:21" ht="15.5" x14ac:dyDescent="0.35">
      <c r="A79" s="238" t="s">
        <v>550</v>
      </c>
      <c r="B79" s="239"/>
      <c r="C79" s="240"/>
      <c r="D79" s="241"/>
      <c r="E79" s="242"/>
      <c r="F79" s="243"/>
      <c r="G79" s="244"/>
      <c r="H79" s="238" t="s">
        <v>2539</v>
      </c>
      <c r="I79" s="245">
        <f>SUBTOTAL(9,I80:I82)</f>
        <v>0</v>
      </c>
      <c r="J79" s="246"/>
      <c r="K79" s="247">
        <f>SUBTOTAL(9,K80:K82)</f>
        <v>0</v>
      </c>
      <c r="L79" s="238" t="s">
        <v>2582</v>
      </c>
      <c r="M79" s="245">
        <f>SUBTOTAL(9,M80:M82)</f>
        <v>0</v>
      </c>
      <c r="N79" s="246"/>
      <c r="O79" s="247">
        <f>SUBTOTAL(9,O80:O82)</f>
        <v>0</v>
      </c>
      <c r="P79" s="238" t="s">
        <v>2625</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2540</v>
      </c>
      <c r="I80" s="245">
        <v>0</v>
      </c>
      <c r="J80" s="246">
        <v>36</v>
      </c>
      <c r="K80" s="247">
        <f>I80*J80</f>
        <v>0</v>
      </c>
      <c r="L80" s="251" t="s">
        <v>2583</v>
      </c>
      <c r="M80" s="245">
        <v>0</v>
      </c>
      <c r="N80" s="246">
        <v>12</v>
      </c>
      <c r="O80" s="247">
        <f>M80*N80</f>
        <v>0</v>
      </c>
      <c r="P80" s="251" t="s">
        <v>2626</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2541</v>
      </c>
      <c r="I81" s="245">
        <v>0</v>
      </c>
      <c r="J81" s="246">
        <v>36</v>
      </c>
      <c r="K81" s="247">
        <f>I81*J81</f>
        <v>0</v>
      </c>
      <c r="L81" s="251" t="s">
        <v>2584</v>
      </c>
      <c r="M81" s="245">
        <v>0</v>
      </c>
      <c r="N81" s="246">
        <v>12</v>
      </c>
      <c r="O81" s="247">
        <f>M81*N81</f>
        <v>0</v>
      </c>
      <c r="P81" s="251" t="s">
        <v>2627</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2542</v>
      </c>
      <c r="I82" s="245">
        <v>0</v>
      </c>
      <c r="J82" s="246">
        <v>36</v>
      </c>
      <c r="K82" s="247">
        <f>I82*J82</f>
        <v>0</v>
      </c>
      <c r="L82" s="251" t="s">
        <v>2585</v>
      </c>
      <c r="M82" s="245">
        <v>0</v>
      </c>
      <c r="N82" s="246">
        <v>12</v>
      </c>
      <c r="O82" s="247">
        <f>M82*N82</f>
        <v>0</v>
      </c>
      <c r="P82" s="251" t="s">
        <v>2628</v>
      </c>
      <c r="Q82" s="245">
        <v>0</v>
      </c>
      <c r="R82" s="246">
        <v>12</v>
      </c>
      <c r="S82" s="247">
        <f>Q82*R82</f>
        <v>0</v>
      </c>
      <c r="T82" s="303"/>
      <c r="U82" s="248"/>
    </row>
    <row r="83" spans="1:21" ht="15.5" x14ac:dyDescent="0.35">
      <c r="A83" s="238" t="s">
        <v>160</v>
      </c>
      <c r="B83" s="239"/>
      <c r="C83" s="240"/>
      <c r="D83" s="241"/>
      <c r="E83" s="242"/>
      <c r="F83" s="243"/>
      <c r="G83" s="244"/>
      <c r="H83" s="238" t="s">
        <v>2543</v>
      </c>
      <c r="I83" s="245">
        <f>SUBTOTAL(9,I84:I89)</f>
        <v>0</v>
      </c>
      <c r="J83" s="246"/>
      <c r="K83" s="247">
        <f>SUBTOTAL(9,K84:K89)</f>
        <v>0</v>
      </c>
      <c r="L83" s="238" t="s">
        <v>2586</v>
      </c>
      <c r="M83" s="245">
        <f>SUBTOTAL(9,M84:M89)</f>
        <v>0</v>
      </c>
      <c r="N83" s="246"/>
      <c r="O83" s="247">
        <f>SUBTOTAL(9,O84:O89)</f>
        <v>0</v>
      </c>
      <c r="P83" s="238" t="s">
        <v>2629</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2544</v>
      </c>
      <c r="I84" s="245">
        <v>0</v>
      </c>
      <c r="J84" s="246">
        <v>36</v>
      </c>
      <c r="K84" s="247">
        <f t="shared" ref="K84:K89" si="3">I84*J84</f>
        <v>0</v>
      </c>
      <c r="L84" s="251" t="s">
        <v>2587</v>
      </c>
      <c r="M84" s="245">
        <v>0</v>
      </c>
      <c r="N84" s="246">
        <v>12</v>
      </c>
      <c r="O84" s="247">
        <f t="shared" ref="O84:O89" si="4">M84*N84</f>
        <v>0</v>
      </c>
      <c r="P84" s="251" t="s">
        <v>2630</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2545</v>
      </c>
      <c r="I85" s="245">
        <v>0</v>
      </c>
      <c r="J85" s="246">
        <v>36</v>
      </c>
      <c r="K85" s="247">
        <f t="shared" si="3"/>
        <v>0</v>
      </c>
      <c r="L85" s="251" t="s">
        <v>2588</v>
      </c>
      <c r="M85" s="245">
        <v>0</v>
      </c>
      <c r="N85" s="246">
        <v>12</v>
      </c>
      <c r="O85" s="247">
        <f t="shared" si="4"/>
        <v>0</v>
      </c>
      <c r="P85" s="251" t="s">
        <v>2631</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2546</v>
      </c>
      <c r="I86" s="245">
        <v>0</v>
      </c>
      <c r="J86" s="246">
        <v>36</v>
      </c>
      <c r="K86" s="247">
        <f t="shared" si="3"/>
        <v>0</v>
      </c>
      <c r="L86" s="251" t="s">
        <v>2589</v>
      </c>
      <c r="M86" s="245">
        <v>0</v>
      </c>
      <c r="N86" s="246">
        <v>12</v>
      </c>
      <c r="O86" s="247">
        <f t="shared" si="4"/>
        <v>0</v>
      </c>
      <c r="P86" s="251" t="s">
        <v>2632</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2547</v>
      </c>
      <c r="I87" s="245">
        <v>0</v>
      </c>
      <c r="J87" s="246">
        <v>36</v>
      </c>
      <c r="K87" s="247">
        <f t="shared" si="3"/>
        <v>0</v>
      </c>
      <c r="L87" s="251" t="s">
        <v>2590</v>
      </c>
      <c r="M87" s="245">
        <v>0</v>
      </c>
      <c r="N87" s="246">
        <v>12</v>
      </c>
      <c r="O87" s="247">
        <f t="shared" si="4"/>
        <v>0</v>
      </c>
      <c r="P87" s="251" t="s">
        <v>2633</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2548</v>
      </c>
      <c r="I88" s="245">
        <v>0</v>
      </c>
      <c r="J88" s="246">
        <v>36</v>
      </c>
      <c r="K88" s="247">
        <f t="shared" si="3"/>
        <v>0</v>
      </c>
      <c r="L88" s="251" t="s">
        <v>2591</v>
      </c>
      <c r="M88" s="245">
        <v>0</v>
      </c>
      <c r="N88" s="246">
        <v>12</v>
      </c>
      <c r="O88" s="247">
        <f t="shared" si="4"/>
        <v>0</v>
      </c>
      <c r="P88" s="251" t="s">
        <v>2634</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2549</v>
      </c>
      <c r="I89" s="245">
        <v>0</v>
      </c>
      <c r="J89" s="246">
        <v>36</v>
      </c>
      <c r="K89" s="247">
        <f t="shared" si="3"/>
        <v>0</v>
      </c>
      <c r="L89" s="251" t="s">
        <v>2592</v>
      </c>
      <c r="M89" s="245">
        <v>0</v>
      </c>
      <c r="N89" s="246">
        <v>12</v>
      </c>
      <c r="O89" s="247">
        <f t="shared" si="4"/>
        <v>0</v>
      </c>
      <c r="P89" s="251" t="s">
        <v>2635</v>
      </c>
      <c r="Q89" s="245">
        <v>0</v>
      </c>
      <c r="R89" s="246">
        <v>12</v>
      </c>
      <c r="S89" s="247">
        <f t="shared" si="5"/>
        <v>0</v>
      </c>
      <c r="T89" s="303"/>
      <c r="U89" s="248"/>
    </row>
    <row r="90" spans="1:21" ht="15.5" x14ac:dyDescent="0.35">
      <c r="A90" s="249" t="s">
        <v>568</v>
      </c>
      <c r="B90" s="239"/>
      <c r="C90" s="240"/>
      <c r="D90" s="241"/>
      <c r="E90" s="242"/>
      <c r="F90" s="243"/>
      <c r="G90" s="244"/>
      <c r="H90" s="238" t="s">
        <v>2550</v>
      </c>
      <c r="I90" s="245">
        <f>SUBTOTAL(9,I91:I96)</f>
        <v>0</v>
      </c>
      <c r="J90" s="246"/>
      <c r="K90" s="247">
        <f>SUBTOTAL(9,K91:K96)</f>
        <v>0</v>
      </c>
      <c r="L90" s="238" t="s">
        <v>2593</v>
      </c>
      <c r="M90" s="245">
        <f>SUBTOTAL(9,M91:M96)</f>
        <v>0</v>
      </c>
      <c r="N90" s="246"/>
      <c r="O90" s="247">
        <f>SUBTOTAL(9,O91:O96)</f>
        <v>0</v>
      </c>
      <c r="P90" s="238" t="s">
        <v>2636</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2551</v>
      </c>
      <c r="I91" s="245">
        <v>0</v>
      </c>
      <c r="J91" s="246">
        <v>36</v>
      </c>
      <c r="K91" s="247">
        <f t="shared" ref="K91:K96" si="6">I91*J91</f>
        <v>0</v>
      </c>
      <c r="L91" s="251" t="s">
        <v>2594</v>
      </c>
      <c r="M91" s="245">
        <v>0</v>
      </c>
      <c r="N91" s="246">
        <v>12</v>
      </c>
      <c r="O91" s="247">
        <f t="shared" ref="O91:O96" si="7">M91*N91</f>
        <v>0</v>
      </c>
      <c r="P91" s="251" t="s">
        <v>2637</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2552</v>
      </c>
      <c r="I92" s="245">
        <v>0</v>
      </c>
      <c r="J92" s="246">
        <v>36</v>
      </c>
      <c r="K92" s="247">
        <f t="shared" si="6"/>
        <v>0</v>
      </c>
      <c r="L92" s="251" t="s">
        <v>2595</v>
      </c>
      <c r="M92" s="245">
        <v>0</v>
      </c>
      <c r="N92" s="246">
        <v>12</v>
      </c>
      <c r="O92" s="247">
        <f t="shared" si="7"/>
        <v>0</v>
      </c>
      <c r="P92" s="251" t="s">
        <v>2638</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2553</v>
      </c>
      <c r="I93" s="245">
        <v>0</v>
      </c>
      <c r="J93" s="246">
        <v>36</v>
      </c>
      <c r="K93" s="247">
        <f t="shared" si="6"/>
        <v>0</v>
      </c>
      <c r="L93" s="251" t="s">
        <v>2596</v>
      </c>
      <c r="M93" s="245">
        <v>0</v>
      </c>
      <c r="N93" s="246">
        <v>12</v>
      </c>
      <c r="O93" s="247">
        <f t="shared" si="7"/>
        <v>0</v>
      </c>
      <c r="P93" s="251" t="s">
        <v>2639</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2554</v>
      </c>
      <c r="I94" s="245">
        <v>0</v>
      </c>
      <c r="J94" s="246">
        <v>36</v>
      </c>
      <c r="K94" s="247">
        <f t="shared" si="6"/>
        <v>0</v>
      </c>
      <c r="L94" s="251" t="s">
        <v>2597</v>
      </c>
      <c r="M94" s="245">
        <v>0</v>
      </c>
      <c r="N94" s="246">
        <v>12</v>
      </c>
      <c r="O94" s="247">
        <f t="shared" si="7"/>
        <v>0</v>
      </c>
      <c r="P94" s="251" t="s">
        <v>2640</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2555</v>
      </c>
      <c r="I95" s="245">
        <v>0</v>
      </c>
      <c r="J95" s="246">
        <v>36</v>
      </c>
      <c r="K95" s="247">
        <f t="shared" si="6"/>
        <v>0</v>
      </c>
      <c r="L95" s="251" t="s">
        <v>2598</v>
      </c>
      <c r="M95" s="245">
        <v>0</v>
      </c>
      <c r="N95" s="246">
        <v>12</v>
      </c>
      <c r="O95" s="247">
        <f t="shared" si="7"/>
        <v>0</v>
      </c>
      <c r="P95" s="251" t="s">
        <v>2641</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2556</v>
      </c>
      <c r="I96" s="245">
        <v>0</v>
      </c>
      <c r="J96" s="246">
        <v>36</v>
      </c>
      <c r="K96" s="247">
        <f t="shared" si="6"/>
        <v>0</v>
      </c>
      <c r="L96" s="251" t="s">
        <v>2599</v>
      </c>
      <c r="M96" s="245">
        <v>0</v>
      </c>
      <c r="N96" s="246">
        <v>12</v>
      </c>
      <c r="O96" s="247">
        <f t="shared" si="7"/>
        <v>0</v>
      </c>
      <c r="P96" s="251" t="s">
        <v>2642</v>
      </c>
      <c r="Q96" s="245">
        <v>0</v>
      </c>
      <c r="R96" s="246">
        <v>12</v>
      </c>
      <c r="S96" s="247">
        <f t="shared" si="8"/>
        <v>0</v>
      </c>
      <c r="T96" s="303"/>
      <c r="U96" s="248"/>
    </row>
    <row r="97" spans="1:21" ht="15.5" x14ac:dyDescent="0.35">
      <c r="A97" s="229" t="s">
        <v>42</v>
      </c>
      <c r="B97" s="230" t="s">
        <v>704</v>
      </c>
      <c r="C97" s="231"/>
      <c r="D97" s="232"/>
      <c r="E97" s="233"/>
      <c r="F97" s="234"/>
      <c r="G97" s="235"/>
      <c r="H97" s="229" t="s">
        <v>2557</v>
      </c>
      <c r="I97" s="236">
        <f>SUBTOTAL(9,I98)</f>
        <v>0</v>
      </c>
      <c r="J97" s="254"/>
      <c r="K97" s="226">
        <f>SUBTOTAL(9,K98)</f>
        <v>0</v>
      </c>
      <c r="L97" s="229" t="s">
        <v>2600</v>
      </c>
      <c r="M97" s="236">
        <f>SUBTOTAL(9,M98)</f>
        <v>0</v>
      </c>
      <c r="N97" s="254"/>
      <c r="O97" s="226">
        <f>SUBTOTAL(9,O98)</f>
        <v>0</v>
      </c>
      <c r="P97" s="229" t="s">
        <v>2643</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2558</v>
      </c>
      <c r="I98" s="269">
        <v>0</v>
      </c>
      <c r="J98" s="273">
        <v>36</v>
      </c>
      <c r="K98" s="270">
        <f>I98*J98</f>
        <v>0</v>
      </c>
      <c r="L98" s="268" t="s">
        <v>2601</v>
      </c>
      <c r="M98" s="269">
        <v>0</v>
      </c>
      <c r="N98" s="273">
        <v>12</v>
      </c>
      <c r="O98" s="270">
        <f>M98*N98</f>
        <v>0</v>
      </c>
      <c r="P98" s="268" t="s">
        <v>2644</v>
      </c>
      <c r="Q98" s="269">
        <v>0</v>
      </c>
      <c r="R98" s="273">
        <v>12</v>
      </c>
      <c r="S98" s="270">
        <f>Q98*R98</f>
        <v>0</v>
      </c>
      <c r="T98" s="304"/>
      <c r="U98" s="271"/>
    </row>
    <row r="1048491" spans="3:3" x14ac:dyDescent="0.35">
      <c r="C1048491" s="274" t="s">
        <v>15</v>
      </c>
    </row>
  </sheetData>
  <mergeCells count="26">
    <mergeCell ref="P1:S1"/>
    <mergeCell ref="T1:T2"/>
    <mergeCell ref="U1:U2"/>
    <mergeCell ref="A1:A2"/>
    <mergeCell ref="B1:B2"/>
    <mergeCell ref="C1:C2"/>
    <mergeCell ref="D1:D2"/>
    <mergeCell ref="E1:E2"/>
    <mergeCell ref="F1:F2"/>
    <mergeCell ref="F53:F54"/>
    <mergeCell ref="G53:G54"/>
    <mergeCell ref="H53:K53"/>
    <mergeCell ref="L53:O53"/>
    <mergeCell ref="G1:G2"/>
    <mergeCell ref="H1:K1"/>
    <mergeCell ref="L1:O1"/>
    <mergeCell ref="A53:A54"/>
    <mergeCell ref="B53:B54"/>
    <mergeCell ref="C53:C54"/>
    <mergeCell ref="D53:D54"/>
    <mergeCell ref="E53:E54"/>
    <mergeCell ref="P53:S53"/>
    <mergeCell ref="T53:T54"/>
    <mergeCell ref="U53:U54"/>
    <mergeCell ref="T55:T98"/>
    <mergeCell ref="T3:T5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zoomScale="60" zoomScaleNormal="60" workbookViewId="0">
      <selection sqref="A1:XFD1048576"/>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2.269531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562</v>
      </c>
      <c r="B3" s="222"/>
      <c r="C3" s="222"/>
      <c r="D3" s="222"/>
      <c r="E3" s="222"/>
      <c r="F3" s="222"/>
      <c r="G3" s="223">
        <v>125</v>
      </c>
      <c r="H3" s="224" t="s">
        <v>37</v>
      </c>
      <c r="I3" s="222"/>
      <c r="J3" s="225"/>
      <c r="K3" s="226">
        <f>SUBTOTAL(9,K4:K51)</f>
        <v>0</v>
      </c>
      <c r="L3" s="224" t="s">
        <v>62</v>
      </c>
      <c r="M3" s="222"/>
      <c r="N3" s="225"/>
      <c r="O3" s="226">
        <f>SUBTOTAL(9,O4:O51)</f>
        <v>0</v>
      </c>
      <c r="P3" s="224" t="s">
        <v>81</v>
      </c>
      <c r="Q3" s="222"/>
      <c r="R3" s="225"/>
      <c r="S3" s="226">
        <f>SUBTOTAL(9,S4:S51)</f>
        <v>0</v>
      </c>
      <c r="T3" s="302"/>
      <c r="U3" s="227"/>
    </row>
    <row r="4" spans="1:21" s="228" customFormat="1" ht="15.65" customHeight="1" x14ac:dyDescent="0.35">
      <c r="A4" s="229" t="s">
        <v>39</v>
      </c>
      <c r="B4" s="230" t="s">
        <v>701</v>
      </c>
      <c r="C4" s="231"/>
      <c r="D4" s="232"/>
      <c r="E4" s="233"/>
      <c r="F4" s="234"/>
      <c r="G4" s="235"/>
      <c r="H4" s="229" t="s">
        <v>3247</v>
      </c>
      <c r="I4" s="236">
        <f>SUBTOTAL(9,I5:I6)</f>
        <v>0</v>
      </c>
      <c r="J4" s="237"/>
      <c r="K4" s="226">
        <f>SUBTOTAL(9,K5:K6)</f>
        <v>0</v>
      </c>
      <c r="L4" s="229" t="s">
        <v>3292</v>
      </c>
      <c r="M4" s="236">
        <f>SUBTOTAL(9,M5:M6)</f>
        <v>0</v>
      </c>
      <c r="N4" s="237"/>
      <c r="O4" s="226">
        <f>SUBTOTAL(9,O5:O6)</f>
        <v>0</v>
      </c>
      <c r="P4" s="229" t="s">
        <v>3337</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19</v>
      </c>
      <c r="H5" s="238" t="s">
        <v>3248</v>
      </c>
      <c r="I5" s="245">
        <v>0</v>
      </c>
      <c r="J5" s="246">
        <v>36</v>
      </c>
      <c r="K5" s="247">
        <f>I5*J5</f>
        <v>0</v>
      </c>
      <c r="L5" s="238" t="s">
        <v>3293</v>
      </c>
      <c r="M5" s="245">
        <v>0</v>
      </c>
      <c r="N5" s="246">
        <v>12</v>
      </c>
      <c r="O5" s="247">
        <f>M5*N5</f>
        <v>0</v>
      </c>
      <c r="P5" s="238" t="s">
        <v>3338</v>
      </c>
      <c r="Q5" s="245">
        <v>0</v>
      </c>
      <c r="R5" s="246">
        <v>12</v>
      </c>
      <c r="S5" s="247">
        <f>Q5*R5</f>
        <v>0</v>
      </c>
      <c r="T5" s="303"/>
      <c r="U5" s="248"/>
    </row>
    <row r="6" spans="1:21" ht="15.65" customHeight="1" x14ac:dyDescent="0.35">
      <c r="A6" s="238" t="s">
        <v>160</v>
      </c>
      <c r="B6" s="239"/>
      <c r="C6" s="240" t="s">
        <v>114</v>
      </c>
      <c r="D6" s="241" t="s">
        <v>115</v>
      </c>
      <c r="E6" s="242" t="s">
        <v>43</v>
      </c>
      <c r="F6" s="243" t="s">
        <v>920</v>
      </c>
      <c r="G6" s="244">
        <v>19</v>
      </c>
      <c r="H6" s="238" t="s">
        <v>3249</v>
      </c>
      <c r="I6" s="245">
        <v>0</v>
      </c>
      <c r="J6" s="246">
        <v>36</v>
      </c>
      <c r="K6" s="247">
        <f>I6*J6</f>
        <v>0</v>
      </c>
      <c r="L6" s="238" t="s">
        <v>3294</v>
      </c>
      <c r="M6" s="245">
        <v>0</v>
      </c>
      <c r="N6" s="246">
        <v>12</v>
      </c>
      <c r="O6" s="247">
        <f>M6*N6</f>
        <v>0</v>
      </c>
      <c r="P6" s="238" t="s">
        <v>3339</v>
      </c>
      <c r="Q6" s="245">
        <v>0</v>
      </c>
      <c r="R6" s="246">
        <v>12</v>
      </c>
      <c r="S6" s="247">
        <f>Q6*R6</f>
        <v>0</v>
      </c>
      <c r="T6" s="303"/>
      <c r="U6" s="248"/>
    </row>
    <row r="7" spans="1:21" s="228" customFormat="1" ht="15.65" customHeight="1" x14ac:dyDescent="0.35">
      <c r="A7" s="229" t="s">
        <v>40</v>
      </c>
      <c r="B7" s="230" t="s">
        <v>702</v>
      </c>
      <c r="C7" s="231"/>
      <c r="D7" s="232"/>
      <c r="E7" s="233"/>
      <c r="F7" s="234"/>
      <c r="G7" s="235"/>
      <c r="H7" s="229" t="s">
        <v>3250</v>
      </c>
      <c r="I7" s="236">
        <f>SUBTOTAL(9,I8:I28)</f>
        <v>0</v>
      </c>
      <c r="J7" s="237"/>
      <c r="K7" s="226">
        <f>SUBTOTAL(9,K8:K28)</f>
        <v>0</v>
      </c>
      <c r="L7" s="229" t="s">
        <v>3295</v>
      </c>
      <c r="M7" s="236">
        <f>SUBTOTAL(9,M8:M28)</f>
        <v>0</v>
      </c>
      <c r="N7" s="237"/>
      <c r="O7" s="226">
        <f>SUBTOTAL(9,O8:O28)</f>
        <v>0</v>
      </c>
      <c r="P7" s="229" t="s">
        <v>3340</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75</v>
      </c>
      <c r="H8" s="238" t="s">
        <v>3251</v>
      </c>
      <c r="I8" s="245">
        <v>0</v>
      </c>
      <c r="J8" s="246">
        <v>36</v>
      </c>
      <c r="K8" s="247">
        <f>I8*J8</f>
        <v>0</v>
      </c>
      <c r="L8" s="238" t="s">
        <v>3296</v>
      </c>
      <c r="M8" s="245">
        <v>0</v>
      </c>
      <c r="N8" s="246">
        <v>12</v>
      </c>
      <c r="O8" s="247">
        <f>M8*N8</f>
        <v>0</v>
      </c>
      <c r="P8" s="238" t="s">
        <v>3341</v>
      </c>
      <c r="Q8" s="245">
        <v>0</v>
      </c>
      <c r="R8" s="246">
        <v>12</v>
      </c>
      <c r="S8" s="247">
        <f>Q8*R8</f>
        <v>0</v>
      </c>
      <c r="T8" s="303"/>
      <c r="U8" s="248"/>
    </row>
    <row r="9" spans="1:21" ht="15.65" customHeight="1" x14ac:dyDescent="0.35">
      <c r="A9" s="238" t="s">
        <v>160</v>
      </c>
      <c r="B9" s="239"/>
      <c r="C9" s="240" t="s">
        <v>114</v>
      </c>
      <c r="D9" s="241" t="s">
        <v>115</v>
      </c>
      <c r="E9" s="242" t="s">
        <v>43</v>
      </c>
      <c r="F9" s="243" t="s">
        <v>920</v>
      </c>
      <c r="G9" s="244">
        <v>75</v>
      </c>
      <c r="H9" s="238" t="s">
        <v>3252</v>
      </c>
      <c r="I9" s="245">
        <v>0</v>
      </c>
      <c r="J9" s="246">
        <v>36</v>
      </c>
      <c r="K9" s="247">
        <f>I9*J9</f>
        <v>0</v>
      </c>
      <c r="L9" s="238" t="s">
        <v>3297</v>
      </c>
      <c r="M9" s="245">
        <v>0</v>
      </c>
      <c r="N9" s="246">
        <v>12</v>
      </c>
      <c r="O9" s="247">
        <f>M9*N9</f>
        <v>0</v>
      </c>
      <c r="P9" s="238" t="s">
        <v>3342</v>
      </c>
      <c r="Q9" s="245">
        <v>0</v>
      </c>
      <c r="R9" s="246">
        <v>12</v>
      </c>
      <c r="S9" s="247">
        <f>Q9*R9</f>
        <v>0</v>
      </c>
      <c r="T9" s="303"/>
      <c r="U9" s="248"/>
    </row>
    <row r="10" spans="1:21" ht="15.65" customHeight="1" x14ac:dyDescent="0.35">
      <c r="A10" s="249" t="s">
        <v>568</v>
      </c>
      <c r="B10" s="239"/>
      <c r="C10" s="240"/>
      <c r="D10" s="241"/>
      <c r="E10" s="242"/>
      <c r="F10" s="243"/>
      <c r="G10" s="244"/>
      <c r="H10" s="238" t="s">
        <v>3253</v>
      </c>
      <c r="I10" s="245">
        <f>SUBTOTAL(9,I11:I15)</f>
        <v>0</v>
      </c>
      <c r="J10" s="246"/>
      <c r="K10" s="247">
        <f>SUBTOTAL(9,K11:K15)</f>
        <v>0</v>
      </c>
      <c r="L10" s="238" t="s">
        <v>3298</v>
      </c>
      <c r="M10" s="245">
        <f>SUBTOTAL(9,M11:M15)</f>
        <v>0</v>
      </c>
      <c r="N10" s="246"/>
      <c r="O10" s="247">
        <f>SUBTOTAL(9,O11:O15)</f>
        <v>0</v>
      </c>
      <c r="P10" s="238" t="s">
        <v>3343</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75</v>
      </c>
      <c r="H11" s="251" t="s">
        <v>3254</v>
      </c>
      <c r="I11" s="245">
        <v>0</v>
      </c>
      <c r="J11" s="246">
        <v>36</v>
      </c>
      <c r="K11" s="247">
        <f>I11*J11</f>
        <v>0</v>
      </c>
      <c r="L11" s="251" t="s">
        <v>3299</v>
      </c>
      <c r="M11" s="245">
        <v>0</v>
      </c>
      <c r="N11" s="246">
        <v>12</v>
      </c>
      <c r="O11" s="247">
        <f>M11*N11</f>
        <v>0</v>
      </c>
      <c r="P11" s="251" t="s">
        <v>3344</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75</v>
      </c>
      <c r="H12" s="251" t="s">
        <v>3255</v>
      </c>
      <c r="I12" s="245">
        <v>0</v>
      </c>
      <c r="J12" s="246">
        <v>36</v>
      </c>
      <c r="K12" s="247">
        <f>I12*J12</f>
        <v>0</v>
      </c>
      <c r="L12" s="251" t="s">
        <v>3300</v>
      </c>
      <c r="M12" s="245">
        <v>0</v>
      </c>
      <c r="N12" s="246">
        <v>12</v>
      </c>
      <c r="O12" s="247">
        <f>M12*N12</f>
        <v>0</v>
      </c>
      <c r="P12" s="251" t="s">
        <v>3345</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75</v>
      </c>
      <c r="H13" s="251" t="s">
        <v>3256</v>
      </c>
      <c r="I13" s="245">
        <v>0</v>
      </c>
      <c r="J13" s="246">
        <v>36</v>
      </c>
      <c r="K13" s="247">
        <f>I13*J13</f>
        <v>0</v>
      </c>
      <c r="L13" s="251" t="s">
        <v>3301</v>
      </c>
      <c r="M13" s="245">
        <v>0</v>
      </c>
      <c r="N13" s="246">
        <v>12</v>
      </c>
      <c r="O13" s="247">
        <f>M13*N13</f>
        <v>0</v>
      </c>
      <c r="P13" s="251" t="s">
        <v>3346</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75</v>
      </c>
      <c r="H14" s="251" t="s">
        <v>3257</v>
      </c>
      <c r="I14" s="245">
        <v>0</v>
      </c>
      <c r="J14" s="246">
        <v>36</v>
      </c>
      <c r="K14" s="247">
        <f>I14*J14</f>
        <v>0</v>
      </c>
      <c r="L14" s="251" t="s">
        <v>3302</v>
      </c>
      <c r="M14" s="245">
        <v>0</v>
      </c>
      <c r="N14" s="246">
        <v>12</v>
      </c>
      <c r="O14" s="247">
        <f>M14*N14</f>
        <v>0</v>
      </c>
      <c r="P14" s="251" t="s">
        <v>3347</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75</v>
      </c>
      <c r="H15" s="251" t="s">
        <v>3258</v>
      </c>
      <c r="I15" s="245">
        <v>0</v>
      </c>
      <c r="J15" s="246">
        <v>36</v>
      </c>
      <c r="K15" s="247">
        <f>I15*J15</f>
        <v>0</v>
      </c>
      <c r="L15" s="251" t="s">
        <v>3303</v>
      </c>
      <c r="M15" s="245">
        <v>0</v>
      </c>
      <c r="N15" s="246">
        <v>12</v>
      </c>
      <c r="O15" s="247">
        <f>M15*N15</f>
        <v>0</v>
      </c>
      <c r="P15" s="251" t="s">
        <v>3348</v>
      </c>
      <c r="Q15" s="245">
        <v>0</v>
      </c>
      <c r="R15" s="246">
        <v>12</v>
      </c>
      <c r="S15" s="247">
        <f>Q15*R15</f>
        <v>0</v>
      </c>
      <c r="T15" s="303"/>
      <c r="U15" s="248"/>
    </row>
    <row r="16" spans="1:21" ht="15.65" customHeight="1" x14ac:dyDescent="0.35">
      <c r="A16" s="249" t="s">
        <v>569</v>
      </c>
      <c r="B16" s="239"/>
      <c r="C16" s="240"/>
      <c r="D16" s="241"/>
      <c r="E16" s="242"/>
      <c r="F16" s="243"/>
      <c r="G16" s="244"/>
      <c r="H16" s="238" t="s">
        <v>3259</v>
      </c>
      <c r="I16" s="245">
        <f>SUBTOTAL(9,I17:I28)</f>
        <v>0</v>
      </c>
      <c r="J16" s="246"/>
      <c r="K16" s="247">
        <f>SUBTOTAL(9,K17:K28)</f>
        <v>0</v>
      </c>
      <c r="L16" s="238" t="s">
        <v>3304</v>
      </c>
      <c r="M16" s="245">
        <f>SUBTOTAL(9,M17:M28)</f>
        <v>0</v>
      </c>
      <c r="N16" s="246"/>
      <c r="O16" s="247">
        <f>SUBTOTAL(9,O17:O28)</f>
        <v>0</v>
      </c>
      <c r="P16" s="238" t="s">
        <v>3349</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3260</v>
      </c>
      <c r="I17" s="245">
        <f>SUBTOTAL(9,I18:I22)</f>
        <v>0</v>
      </c>
      <c r="J17" s="246"/>
      <c r="K17" s="247">
        <f>SUBTOTAL(9,K18:K22)</f>
        <v>0</v>
      </c>
      <c r="L17" s="251" t="s">
        <v>3305</v>
      </c>
      <c r="M17" s="245">
        <f>SUBTOTAL(9,M18:M22)</f>
        <v>0</v>
      </c>
      <c r="N17" s="246"/>
      <c r="O17" s="247">
        <f>SUBTOTAL(9,O18:O22)</f>
        <v>0</v>
      </c>
      <c r="P17" s="251" t="s">
        <v>3350</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75</v>
      </c>
      <c r="H18" s="253" t="s">
        <v>3261</v>
      </c>
      <c r="I18" s="245">
        <v>0</v>
      </c>
      <c r="J18" s="246">
        <v>36</v>
      </c>
      <c r="K18" s="247">
        <f>I18*J18</f>
        <v>0</v>
      </c>
      <c r="L18" s="253" t="s">
        <v>3306</v>
      </c>
      <c r="M18" s="245">
        <v>0</v>
      </c>
      <c r="N18" s="246">
        <v>12</v>
      </c>
      <c r="O18" s="247">
        <f>M18*N18</f>
        <v>0</v>
      </c>
      <c r="P18" s="253" t="s">
        <v>3351</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75</v>
      </c>
      <c r="H19" s="253" t="s">
        <v>3262</v>
      </c>
      <c r="I19" s="245">
        <v>0</v>
      </c>
      <c r="J19" s="246">
        <v>36</v>
      </c>
      <c r="K19" s="247">
        <f>I19*J19</f>
        <v>0</v>
      </c>
      <c r="L19" s="253" t="s">
        <v>3307</v>
      </c>
      <c r="M19" s="245">
        <v>0</v>
      </c>
      <c r="N19" s="246">
        <v>12</v>
      </c>
      <c r="O19" s="247">
        <f>M19*N19</f>
        <v>0</v>
      </c>
      <c r="P19" s="253" t="s">
        <v>3352</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75</v>
      </c>
      <c r="H20" s="253" t="s">
        <v>3263</v>
      </c>
      <c r="I20" s="245">
        <v>0</v>
      </c>
      <c r="J20" s="246">
        <v>36</v>
      </c>
      <c r="K20" s="247">
        <f>I20*J20</f>
        <v>0</v>
      </c>
      <c r="L20" s="253" t="s">
        <v>3308</v>
      </c>
      <c r="M20" s="245">
        <v>0</v>
      </c>
      <c r="N20" s="246">
        <v>12</v>
      </c>
      <c r="O20" s="247">
        <f>M20*N20</f>
        <v>0</v>
      </c>
      <c r="P20" s="253" t="s">
        <v>3353</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75</v>
      </c>
      <c r="H21" s="253" t="s">
        <v>3264</v>
      </c>
      <c r="I21" s="245">
        <v>0</v>
      </c>
      <c r="J21" s="246">
        <v>36</v>
      </c>
      <c r="K21" s="247">
        <f>I21*J21</f>
        <v>0</v>
      </c>
      <c r="L21" s="253" t="s">
        <v>3309</v>
      </c>
      <c r="M21" s="245">
        <v>0</v>
      </c>
      <c r="N21" s="246">
        <v>12</v>
      </c>
      <c r="O21" s="247">
        <f>M21*N21</f>
        <v>0</v>
      </c>
      <c r="P21" s="253" t="s">
        <v>3354</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75</v>
      </c>
      <c r="H22" s="253" t="s">
        <v>3265</v>
      </c>
      <c r="I22" s="245">
        <v>0</v>
      </c>
      <c r="J22" s="246">
        <v>36</v>
      </c>
      <c r="K22" s="247">
        <f>I22*J22</f>
        <v>0</v>
      </c>
      <c r="L22" s="253" t="s">
        <v>3310</v>
      </c>
      <c r="M22" s="245">
        <v>0</v>
      </c>
      <c r="N22" s="246">
        <v>12</v>
      </c>
      <c r="O22" s="247">
        <f>M22*N22</f>
        <v>0</v>
      </c>
      <c r="P22" s="253" t="s">
        <v>3355</v>
      </c>
      <c r="Q22" s="245">
        <v>0</v>
      </c>
      <c r="R22" s="246">
        <v>12</v>
      </c>
      <c r="S22" s="247">
        <f>Q22*R22</f>
        <v>0</v>
      </c>
      <c r="T22" s="303"/>
      <c r="U22" s="248"/>
    </row>
    <row r="23" spans="1:21" ht="15.65" customHeight="1" x14ac:dyDescent="0.35">
      <c r="A23" s="250" t="s">
        <v>2645</v>
      </c>
      <c r="B23" s="239"/>
      <c r="C23" s="240"/>
      <c r="D23" s="241"/>
      <c r="E23" s="242"/>
      <c r="F23" s="243"/>
      <c r="G23" s="244"/>
      <c r="H23" s="251" t="s">
        <v>3266</v>
      </c>
      <c r="I23" s="245">
        <f>SUBTOTAL(9,I24:I28)</f>
        <v>0</v>
      </c>
      <c r="J23" s="246"/>
      <c r="K23" s="247">
        <f>SUBTOTAL(9,K24:K28)</f>
        <v>0</v>
      </c>
      <c r="L23" s="251" t="s">
        <v>3311</v>
      </c>
      <c r="M23" s="245">
        <f>SUBTOTAL(9,M24:M28)</f>
        <v>0</v>
      </c>
      <c r="N23" s="246"/>
      <c r="O23" s="247">
        <f>SUBTOTAL(9,O24:O28)</f>
        <v>0</v>
      </c>
      <c r="P23" s="251" t="s">
        <v>3356</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75</v>
      </c>
      <c r="H24" s="253" t="s">
        <v>3267</v>
      </c>
      <c r="I24" s="245">
        <v>0</v>
      </c>
      <c r="J24" s="246">
        <v>36</v>
      </c>
      <c r="K24" s="247">
        <f>I24*J24</f>
        <v>0</v>
      </c>
      <c r="L24" s="253" t="s">
        <v>3312</v>
      </c>
      <c r="M24" s="245">
        <v>0</v>
      </c>
      <c r="N24" s="246">
        <v>12</v>
      </c>
      <c r="O24" s="247">
        <f>M24*N24</f>
        <v>0</v>
      </c>
      <c r="P24" s="253" t="s">
        <v>3357</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75</v>
      </c>
      <c r="H25" s="253" t="s">
        <v>3268</v>
      </c>
      <c r="I25" s="245">
        <v>0</v>
      </c>
      <c r="J25" s="246">
        <v>36</v>
      </c>
      <c r="K25" s="247">
        <f>I25*J25</f>
        <v>0</v>
      </c>
      <c r="L25" s="253" t="s">
        <v>3313</v>
      </c>
      <c r="M25" s="245">
        <v>0</v>
      </c>
      <c r="N25" s="246">
        <v>12</v>
      </c>
      <c r="O25" s="247">
        <f>M25*N25</f>
        <v>0</v>
      </c>
      <c r="P25" s="253" t="s">
        <v>3358</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75</v>
      </c>
      <c r="H26" s="253" t="s">
        <v>3269</v>
      </c>
      <c r="I26" s="245">
        <v>0</v>
      </c>
      <c r="J26" s="246">
        <v>36</v>
      </c>
      <c r="K26" s="247">
        <f>I26*J26</f>
        <v>0</v>
      </c>
      <c r="L26" s="253" t="s">
        <v>3314</v>
      </c>
      <c r="M26" s="245">
        <v>0</v>
      </c>
      <c r="N26" s="246">
        <v>12</v>
      </c>
      <c r="O26" s="247">
        <f>M26*N26</f>
        <v>0</v>
      </c>
      <c r="P26" s="253" t="s">
        <v>3359</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75</v>
      </c>
      <c r="H27" s="253" t="s">
        <v>3270</v>
      </c>
      <c r="I27" s="245">
        <v>0</v>
      </c>
      <c r="J27" s="246">
        <v>36</v>
      </c>
      <c r="K27" s="247">
        <f>I27*J27</f>
        <v>0</v>
      </c>
      <c r="L27" s="253" t="s">
        <v>3315</v>
      </c>
      <c r="M27" s="245">
        <v>0</v>
      </c>
      <c r="N27" s="246">
        <v>12</v>
      </c>
      <c r="O27" s="247">
        <f>M27*N27</f>
        <v>0</v>
      </c>
      <c r="P27" s="253" t="s">
        <v>3360</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75</v>
      </c>
      <c r="H28" s="253" t="s">
        <v>3271</v>
      </c>
      <c r="I28" s="245">
        <v>0</v>
      </c>
      <c r="J28" s="246">
        <v>36</v>
      </c>
      <c r="K28" s="247">
        <f>I28*J28</f>
        <v>0</v>
      </c>
      <c r="L28" s="253" t="s">
        <v>3316</v>
      </c>
      <c r="M28" s="245">
        <v>0</v>
      </c>
      <c r="N28" s="246">
        <v>12</v>
      </c>
      <c r="O28" s="247">
        <f>M28*N28</f>
        <v>0</v>
      </c>
      <c r="P28" s="253" t="s">
        <v>3361</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3272</v>
      </c>
      <c r="I29" s="236">
        <f>SUBTOTAL(9,I30:I45)</f>
        <v>0</v>
      </c>
      <c r="J29" s="254"/>
      <c r="K29" s="226">
        <f>SUBTOTAL(9,K30:K45)</f>
        <v>0</v>
      </c>
      <c r="L29" s="229" t="s">
        <v>3317</v>
      </c>
      <c r="M29" s="236">
        <f>SUBTOTAL(9,M30:M45)</f>
        <v>0</v>
      </c>
      <c r="N29" s="254"/>
      <c r="O29" s="226">
        <f>SUBTOTAL(9,O30:O45)</f>
        <v>0</v>
      </c>
      <c r="P29" s="229" t="s">
        <v>3362</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25</v>
      </c>
      <c r="H30" s="238" t="s">
        <v>3273</v>
      </c>
      <c r="I30" s="245">
        <v>0</v>
      </c>
      <c r="J30" s="246">
        <v>36</v>
      </c>
      <c r="K30" s="247">
        <f>I30*J30</f>
        <v>0</v>
      </c>
      <c r="L30" s="238" t="s">
        <v>3318</v>
      </c>
      <c r="M30" s="245">
        <v>0</v>
      </c>
      <c r="N30" s="246">
        <v>12</v>
      </c>
      <c r="O30" s="247">
        <f>M30*N30</f>
        <v>0</v>
      </c>
      <c r="P30" s="238" t="s">
        <v>3363</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25</v>
      </c>
      <c r="H31" s="238" t="s">
        <v>3274</v>
      </c>
      <c r="I31" s="245">
        <v>0</v>
      </c>
      <c r="J31" s="246">
        <v>36</v>
      </c>
      <c r="K31" s="247">
        <f>I31*J31</f>
        <v>0</v>
      </c>
      <c r="L31" s="238" t="s">
        <v>3319</v>
      </c>
      <c r="M31" s="245">
        <v>0</v>
      </c>
      <c r="N31" s="246">
        <v>12</v>
      </c>
      <c r="O31" s="247">
        <f>M31*N31</f>
        <v>0</v>
      </c>
      <c r="P31" s="238" t="s">
        <v>3364</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25</v>
      </c>
      <c r="H32" s="238" t="s">
        <v>3275</v>
      </c>
      <c r="I32" s="245">
        <v>0</v>
      </c>
      <c r="J32" s="246">
        <v>36</v>
      </c>
      <c r="K32" s="247">
        <f>I32*J32</f>
        <v>0</v>
      </c>
      <c r="L32" s="238" t="s">
        <v>3320</v>
      </c>
      <c r="M32" s="245">
        <v>0</v>
      </c>
      <c r="N32" s="246">
        <v>12</v>
      </c>
      <c r="O32" s="247">
        <f>M32*N32</f>
        <v>0</v>
      </c>
      <c r="P32" s="238" t="s">
        <v>3365</v>
      </c>
      <c r="Q32" s="245">
        <v>0</v>
      </c>
      <c r="R32" s="246">
        <v>12</v>
      </c>
      <c r="S32" s="247">
        <f>Q32*R32</f>
        <v>0</v>
      </c>
      <c r="T32" s="303"/>
      <c r="U32" s="248"/>
    </row>
    <row r="33" spans="1:21" ht="15.65" customHeight="1" x14ac:dyDescent="0.35">
      <c r="A33" s="249" t="s">
        <v>569</v>
      </c>
      <c r="B33" s="239"/>
      <c r="C33" s="240"/>
      <c r="D33" s="241"/>
      <c r="E33" s="242"/>
      <c r="F33" s="243"/>
      <c r="G33" s="244"/>
      <c r="H33" s="238" t="s">
        <v>3276</v>
      </c>
      <c r="I33" s="245">
        <f>SUBTOTAL(9,I34:I45)</f>
        <v>0</v>
      </c>
      <c r="J33" s="246"/>
      <c r="K33" s="247">
        <f>SUBTOTAL(9,K34:K45)</f>
        <v>0</v>
      </c>
      <c r="L33" s="238" t="s">
        <v>3321</v>
      </c>
      <c r="M33" s="245">
        <f>SUBTOTAL(9,M34:M45)</f>
        <v>0</v>
      </c>
      <c r="N33" s="246"/>
      <c r="O33" s="247">
        <f>SUBTOTAL(9,O34:O45)</f>
        <v>0</v>
      </c>
      <c r="P33" s="238" t="s">
        <v>3366</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3277</v>
      </c>
      <c r="I34" s="245">
        <f>SUBTOTAL(9,I35:I39)</f>
        <v>0</v>
      </c>
      <c r="J34" s="246"/>
      <c r="K34" s="247">
        <f>SUBTOTAL(9,K35:K39)</f>
        <v>0</v>
      </c>
      <c r="L34" s="251" t="s">
        <v>3322</v>
      </c>
      <c r="M34" s="245">
        <f>SUBTOTAL(9,M35:M39)</f>
        <v>0</v>
      </c>
      <c r="N34" s="246"/>
      <c r="O34" s="247">
        <f>SUBTOTAL(9,O35:O39)</f>
        <v>0</v>
      </c>
      <c r="P34" s="251" t="s">
        <v>3367</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25</v>
      </c>
      <c r="H35" s="253" t="s">
        <v>3278</v>
      </c>
      <c r="I35" s="245">
        <v>0</v>
      </c>
      <c r="J35" s="246">
        <v>36</v>
      </c>
      <c r="K35" s="247">
        <f>I35*J35</f>
        <v>0</v>
      </c>
      <c r="L35" s="253" t="s">
        <v>3323</v>
      </c>
      <c r="M35" s="245">
        <v>0</v>
      </c>
      <c r="N35" s="246">
        <v>12</v>
      </c>
      <c r="O35" s="247">
        <f>M35*N35</f>
        <v>0</v>
      </c>
      <c r="P35" s="253" t="s">
        <v>3368</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25</v>
      </c>
      <c r="H36" s="253" t="s">
        <v>3279</v>
      </c>
      <c r="I36" s="245">
        <v>0</v>
      </c>
      <c r="J36" s="246">
        <v>36</v>
      </c>
      <c r="K36" s="247">
        <f>I36*J36</f>
        <v>0</v>
      </c>
      <c r="L36" s="253" t="s">
        <v>3324</v>
      </c>
      <c r="M36" s="245">
        <v>0</v>
      </c>
      <c r="N36" s="246">
        <v>12</v>
      </c>
      <c r="O36" s="247">
        <f>M36*N36</f>
        <v>0</v>
      </c>
      <c r="P36" s="253" t="s">
        <v>3369</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25</v>
      </c>
      <c r="H37" s="253" t="s">
        <v>3280</v>
      </c>
      <c r="I37" s="245">
        <v>0</v>
      </c>
      <c r="J37" s="246">
        <v>36</v>
      </c>
      <c r="K37" s="247">
        <f>I37*J37</f>
        <v>0</v>
      </c>
      <c r="L37" s="253" t="s">
        <v>3325</v>
      </c>
      <c r="M37" s="245">
        <v>0</v>
      </c>
      <c r="N37" s="246">
        <v>12</v>
      </c>
      <c r="O37" s="247">
        <f>M37*N37</f>
        <v>0</v>
      </c>
      <c r="P37" s="253" t="s">
        <v>3370</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25</v>
      </c>
      <c r="H38" s="253" t="s">
        <v>3281</v>
      </c>
      <c r="I38" s="245">
        <v>0</v>
      </c>
      <c r="J38" s="246">
        <v>36</v>
      </c>
      <c r="K38" s="247">
        <f>I38*J38</f>
        <v>0</v>
      </c>
      <c r="L38" s="253" t="s">
        <v>3326</v>
      </c>
      <c r="M38" s="245">
        <v>0</v>
      </c>
      <c r="N38" s="246">
        <v>12</v>
      </c>
      <c r="O38" s="247">
        <f>M38*N38</f>
        <v>0</v>
      </c>
      <c r="P38" s="253" t="s">
        <v>3371</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25</v>
      </c>
      <c r="H39" s="253" t="s">
        <v>3282</v>
      </c>
      <c r="I39" s="245">
        <v>0</v>
      </c>
      <c r="J39" s="246">
        <v>36</v>
      </c>
      <c r="K39" s="247">
        <f>I39*J39</f>
        <v>0</v>
      </c>
      <c r="L39" s="253" t="s">
        <v>3327</v>
      </c>
      <c r="M39" s="245">
        <v>0</v>
      </c>
      <c r="N39" s="246">
        <v>12</v>
      </c>
      <c r="O39" s="247">
        <f>M39*N39</f>
        <v>0</v>
      </c>
      <c r="P39" s="253" t="s">
        <v>3372</v>
      </c>
      <c r="Q39" s="245">
        <v>0</v>
      </c>
      <c r="R39" s="246">
        <v>12</v>
      </c>
      <c r="S39" s="247">
        <f>Q39*R39</f>
        <v>0</v>
      </c>
      <c r="T39" s="303"/>
      <c r="U39" s="248"/>
    </row>
    <row r="40" spans="1:21" ht="15.65" customHeight="1" x14ac:dyDescent="0.35">
      <c r="A40" s="250" t="s">
        <v>2645</v>
      </c>
      <c r="B40" s="239"/>
      <c r="C40" s="240"/>
      <c r="D40" s="241"/>
      <c r="E40" s="242"/>
      <c r="F40" s="243"/>
      <c r="G40" s="244"/>
      <c r="H40" s="251" t="s">
        <v>3283</v>
      </c>
      <c r="I40" s="245">
        <f>SUBTOTAL(9,I41:I45)</f>
        <v>0</v>
      </c>
      <c r="J40" s="246"/>
      <c r="K40" s="247">
        <f>SUBTOTAL(9,K41:K45)</f>
        <v>0</v>
      </c>
      <c r="L40" s="251" t="s">
        <v>3328</v>
      </c>
      <c r="M40" s="245">
        <f>SUBTOTAL(9,M41:M45)</f>
        <v>0</v>
      </c>
      <c r="N40" s="246"/>
      <c r="O40" s="247">
        <f>SUBTOTAL(9,O41:O45)</f>
        <v>0</v>
      </c>
      <c r="P40" s="251" t="s">
        <v>3373</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25</v>
      </c>
      <c r="H41" s="253" t="s">
        <v>3284</v>
      </c>
      <c r="I41" s="245">
        <v>0</v>
      </c>
      <c r="J41" s="246">
        <v>36</v>
      </c>
      <c r="K41" s="247">
        <v>0</v>
      </c>
      <c r="L41" s="253" t="s">
        <v>3329</v>
      </c>
      <c r="M41" s="245">
        <v>0</v>
      </c>
      <c r="N41" s="246">
        <v>12</v>
      </c>
      <c r="O41" s="247">
        <v>0</v>
      </c>
      <c r="P41" s="253" t="s">
        <v>3374</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25</v>
      </c>
      <c r="H42" s="253" t="s">
        <v>3285</v>
      </c>
      <c r="I42" s="245">
        <v>0</v>
      </c>
      <c r="J42" s="246">
        <v>36</v>
      </c>
      <c r="K42" s="247">
        <v>0</v>
      </c>
      <c r="L42" s="253" t="s">
        <v>3330</v>
      </c>
      <c r="M42" s="245">
        <v>0</v>
      </c>
      <c r="N42" s="246">
        <v>12</v>
      </c>
      <c r="O42" s="247">
        <v>0</v>
      </c>
      <c r="P42" s="253" t="s">
        <v>3375</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25</v>
      </c>
      <c r="H43" s="253" t="s">
        <v>3286</v>
      </c>
      <c r="I43" s="245">
        <v>0</v>
      </c>
      <c r="J43" s="246">
        <v>36</v>
      </c>
      <c r="K43" s="247">
        <v>0</v>
      </c>
      <c r="L43" s="253" t="s">
        <v>3331</v>
      </c>
      <c r="M43" s="245">
        <v>0</v>
      </c>
      <c r="N43" s="246">
        <v>12</v>
      </c>
      <c r="O43" s="247">
        <v>0</v>
      </c>
      <c r="P43" s="253" t="s">
        <v>3376</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25</v>
      </c>
      <c r="H44" s="253" t="s">
        <v>3287</v>
      </c>
      <c r="I44" s="245">
        <v>0</v>
      </c>
      <c r="J44" s="246">
        <v>36</v>
      </c>
      <c r="K44" s="247">
        <v>0</v>
      </c>
      <c r="L44" s="253" t="s">
        <v>3332</v>
      </c>
      <c r="M44" s="245">
        <v>0</v>
      </c>
      <c r="N44" s="246">
        <v>12</v>
      </c>
      <c r="O44" s="247">
        <v>0</v>
      </c>
      <c r="P44" s="253" t="s">
        <v>3377</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25</v>
      </c>
      <c r="H45" s="253" t="s">
        <v>3288</v>
      </c>
      <c r="I45" s="245">
        <v>0</v>
      </c>
      <c r="J45" s="246">
        <v>36</v>
      </c>
      <c r="K45" s="247">
        <v>0</v>
      </c>
      <c r="L45" s="253" t="s">
        <v>3333</v>
      </c>
      <c r="M45" s="245">
        <v>0</v>
      </c>
      <c r="N45" s="246">
        <v>12</v>
      </c>
      <c r="O45" s="247">
        <v>0</v>
      </c>
      <c r="P45" s="253" t="s">
        <v>3378</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3289</v>
      </c>
      <c r="I46" s="236">
        <f>SUBTOTAL(9,I47)</f>
        <v>0</v>
      </c>
      <c r="J46" s="254"/>
      <c r="K46" s="226">
        <f>SUBTOTAL(9,K47)</f>
        <v>0</v>
      </c>
      <c r="L46" s="229" t="s">
        <v>3334</v>
      </c>
      <c r="M46" s="236">
        <f>SUBTOTAL(9,M47)</f>
        <v>0</v>
      </c>
      <c r="N46" s="254"/>
      <c r="O46" s="226">
        <f>SUBTOTAL(9,O47)</f>
        <v>0</v>
      </c>
      <c r="P46" s="229" t="s">
        <v>3379</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6</v>
      </c>
      <c r="H47" s="238" t="s">
        <v>3290</v>
      </c>
      <c r="I47" s="245">
        <v>0</v>
      </c>
      <c r="J47" s="246">
        <v>36</v>
      </c>
      <c r="K47" s="247">
        <f>I47*J47</f>
        <v>0</v>
      </c>
      <c r="L47" s="238" t="s">
        <v>3335</v>
      </c>
      <c r="M47" s="245">
        <v>0</v>
      </c>
      <c r="N47" s="246">
        <v>12</v>
      </c>
      <c r="O47" s="247">
        <f>M47*N47</f>
        <v>0</v>
      </c>
      <c r="P47" s="238" t="s">
        <v>3380</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3291</v>
      </c>
      <c r="I48" s="236">
        <f>SUBTOTAL(9,I49:I51)</f>
        <v>0</v>
      </c>
      <c r="J48" s="246"/>
      <c r="K48" s="226">
        <f>SUBTOTAL(9,K49:K51)</f>
        <v>0</v>
      </c>
      <c r="L48" s="258" t="s">
        <v>3336</v>
      </c>
      <c r="M48" s="236">
        <f>SUBTOTAL(9,M49:M51)</f>
        <v>0</v>
      </c>
      <c r="N48" s="246"/>
      <c r="O48" s="226">
        <f>SUBTOTAL(9,O49:O51)</f>
        <v>0</v>
      </c>
      <c r="P48" s="258" t="s">
        <v>3381</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2423</v>
      </c>
      <c r="I49" s="245">
        <v>0</v>
      </c>
      <c r="J49" s="246">
        <v>36</v>
      </c>
      <c r="K49" s="247">
        <f>$G49*I49*J49</f>
        <v>0</v>
      </c>
      <c r="L49" s="238" t="s">
        <v>2426</v>
      </c>
      <c r="M49" s="245">
        <v>0</v>
      </c>
      <c r="N49" s="246">
        <v>12</v>
      </c>
      <c r="O49" s="247">
        <f>$G49*M49*N49</f>
        <v>0</v>
      </c>
      <c r="P49" s="238" t="s">
        <v>2429</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2424</v>
      </c>
      <c r="I50" s="245">
        <v>0</v>
      </c>
      <c r="J50" s="246">
        <v>36</v>
      </c>
      <c r="K50" s="247">
        <f>$G50*I50*J50</f>
        <v>0</v>
      </c>
      <c r="L50" s="238" t="s">
        <v>2427</v>
      </c>
      <c r="M50" s="245">
        <v>0</v>
      </c>
      <c r="N50" s="246">
        <v>12</v>
      </c>
      <c r="O50" s="247">
        <f>$G50*M50*N50</f>
        <v>0</v>
      </c>
      <c r="P50" s="238" t="s">
        <v>2430</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2425</v>
      </c>
      <c r="I51" s="269">
        <v>0</v>
      </c>
      <c r="J51" s="263">
        <v>36</v>
      </c>
      <c r="K51" s="270">
        <f>$G51*I51*J51</f>
        <v>0</v>
      </c>
      <c r="L51" s="268" t="s">
        <v>2428</v>
      </c>
      <c r="M51" s="269">
        <v>0</v>
      </c>
      <c r="N51" s="263">
        <v>12</v>
      </c>
      <c r="O51" s="270">
        <f>$G51*M51*N51</f>
        <v>0</v>
      </c>
      <c r="P51" s="268" t="s">
        <v>2431</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562</v>
      </c>
      <c r="B55" s="222"/>
      <c r="C55" s="222"/>
      <c r="D55" s="222"/>
      <c r="E55" s="222"/>
      <c r="F55" s="222"/>
      <c r="G55" s="223"/>
      <c r="H55" s="224" t="s">
        <v>539</v>
      </c>
      <c r="I55" s="222"/>
      <c r="J55" s="225"/>
      <c r="K55" s="226">
        <f>SUBTOTAL(9,K56:K98)</f>
        <v>0</v>
      </c>
      <c r="L55" s="224" t="s">
        <v>724</v>
      </c>
      <c r="M55" s="222"/>
      <c r="N55" s="225"/>
      <c r="O55" s="226">
        <f>SUBTOTAL(9,O56:O98)</f>
        <v>0</v>
      </c>
      <c r="P55" s="224" t="s">
        <v>735</v>
      </c>
      <c r="Q55" s="222"/>
      <c r="R55" s="225"/>
      <c r="S55" s="226">
        <f>SUBTOTAL(9,S56:S98)</f>
        <v>0</v>
      </c>
      <c r="T55" s="302"/>
      <c r="U55" s="227"/>
    </row>
    <row r="56" spans="1:21" ht="15.5" x14ac:dyDescent="0.35">
      <c r="A56" s="229" t="s">
        <v>39</v>
      </c>
      <c r="B56" s="230" t="s">
        <v>701</v>
      </c>
      <c r="C56" s="231"/>
      <c r="D56" s="232"/>
      <c r="E56" s="233"/>
      <c r="F56" s="234"/>
      <c r="G56" s="235"/>
      <c r="H56" s="229" t="s">
        <v>3382</v>
      </c>
      <c r="I56" s="236">
        <f>SUBTOTAL(9,I57:I65)</f>
        <v>0</v>
      </c>
      <c r="J56" s="237"/>
      <c r="K56" s="226">
        <f>SUBTOTAL(9,K57:K65)</f>
        <v>0</v>
      </c>
      <c r="L56" s="229" t="s">
        <v>3425</v>
      </c>
      <c r="M56" s="236">
        <f>SUBTOTAL(9,M57:M65)</f>
        <v>0</v>
      </c>
      <c r="N56" s="237"/>
      <c r="O56" s="226">
        <f>SUBTOTAL(9,O57:O65)</f>
        <v>0</v>
      </c>
      <c r="P56" s="229" t="s">
        <v>3468</v>
      </c>
      <c r="Q56" s="236">
        <f>SUBTOTAL(9,Q57:Q65)</f>
        <v>0</v>
      </c>
      <c r="R56" s="237"/>
      <c r="S56" s="226">
        <f>SUBTOTAL(9,S57:S65)</f>
        <v>0</v>
      </c>
      <c r="T56" s="303"/>
      <c r="U56" s="227"/>
    </row>
    <row r="57" spans="1:21" ht="15.5" x14ac:dyDescent="0.35">
      <c r="A57" s="238" t="s">
        <v>550</v>
      </c>
      <c r="B57" s="239"/>
      <c r="C57" s="240"/>
      <c r="D57" s="241"/>
      <c r="E57" s="242"/>
      <c r="F57" s="243"/>
      <c r="G57" s="244"/>
      <c r="H57" s="238" t="s">
        <v>3383</v>
      </c>
      <c r="I57" s="245">
        <f>SUBTOTAL(9,I58:I59)</f>
        <v>0</v>
      </c>
      <c r="J57" s="246"/>
      <c r="K57" s="247">
        <f>SUBTOTAL(9,K58:K59)</f>
        <v>0</v>
      </c>
      <c r="L57" s="238" t="s">
        <v>3426</v>
      </c>
      <c r="M57" s="245">
        <f>SUBTOTAL(9,M58:M59)</f>
        <v>0</v>
      </c>
      <c r="N57" s="246"/>
      <c r="O57" s="247">
        <f>SUBTOTAL(9,O58:O59)</f>
        <v>0</v>
      </c>
      <c r="P57" s="238" t="s">
        <v>3469</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3384</v>
      </c>
      <c r="I58" s="245">
        <v>0</v>
      </c>
      <c r="J58" s="246">
        <v>36</v>
      </c>
      <c r="K58" s="247">
        <f>I58*J58</f>
        <v>0</v>
      </c>
      <c r="L58" s="251" t="s">
        <v>3427</v>
      </c>
      <c r="M58" s="245">
        <v>0</v>
      </c>
      <c r="N58" s="246">
        <v>12</v>
      </c>
      <c r="O58" s="247">
        <f>M58*N58</f>
        <v>0</v>
      </c>
      <c r="P58" s="251" t="s">
        <v>3470</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3385</v>
      </c>
      <c r="I59" s="245">
        <v>0</v>
      </c>
      <c r="J59" s="246">
        <v>36</v>
      </c>
      <c r="K59" s="247">
        <f>I59*J59</f>
        <v>0</v>
      </c>
      <c r="L59" s="251" t="s">
        <v>3428</v>
      </c>
      <c r="M59" s="245">
        <v>0</v>
      </c>
      <c r="N59" s="246">
        <v>12</v>
      </c>
      <c r="O59" s="247">
        <f>M59*N59</f>
        <v>0</v>
      </c>
      <c r="P59" s="251" t="s">
        <v>3471</v>
      </c>
      <c r="Q59" s="245">
        <v>0</v>
      </c>
      <c r="R59" s="246">
        <v>12</v>
      </c>
      <c r="S59" s="247">
        <f>Q59*R59</f>
        <v>0</v>
      </c>
      <c r="T59" s="303"/>
      <c r="U59" s="248"/>
    </row>
    <row r="60" spans="1:21" ht="15.5" x14ac:dyDescent="0.35">
      <c r="A60" s="238" t="s">
        <v>160</v>
      </c>
      <c r="B60" s="239"/>
      <c r="C60" s="240"/>
      <c r="D60" s="241"/>
      <c r="E60" s="242"/>
      <c r="F60" s="243"/>
      <c r="G60" s="244"/>
      <c r="H60" s="238" t="s">
        <v>3386</v>
      </c>
      <c r="I60" s="245">
        <f>SUBTOTAL(9,I61:I65)</f>
        <v>0</v>
      </c>
      <c r="J60" s="246"/>
      <c r="K60" s="247">
        <f>SUBTOTAL(9,K61:K65)</f>
        <v>0</v>
      </c>
      <c r="L60" s="238" t="s">
        <v>3429</v>
      </c>
      <c r="M60" s="245">
        <f>SUBTOTAL(9,M61:M65)</f>
        <v>0</v>
      </c>
      <c r="N60" s="246"/>
      <c r="O60" s="247">
        <f>SUBTOTAL(9,O61:O65)</f>
        <v>0</v>
      </c>
      <c r="P60" s="238" t="s">
        <v>3472</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3387</v>
      </c>
      <c r="I61" s="245">
        <v>0</v>
      </c>
      <c r="J61" s="246">
        <v>36</v>
      </c>
      <c r="K61" s="247">
        <f>I61*J61</f>
        <v>0</v>
      </c>
      <c r="L61" s="251" t="s">
        <v>3430</v>
      </c>
      <c r="M61" s="245">
        <v>0</v>
      </c>
      <c r="N61" s="246">
        <v>12</v>
      </c>
      <c r="O61" s="247">
        <f>M61*N61</f>
        <v>0</v>
      </c>
      <c r="P61" s="251" t="s">
        <v>3473</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3388</v>
      </c>
      <c r="I62" s="245">
        <v>0</v>
      </c>
      <c r="J62" s="246">
        <v>36</v>
      </c>
      <c r="K62" s="247">
        <f>I62*J62</f>
        <v>0</v>
      </c>
      <c r="L62" s="251" t="s">
        <v>3431</v>
      </c>
      <c r="M62" s="245">
        <v>0</v>
      </c>
      <c r="N62" s="246">
        <v>12</v>
      </c>
      <c r="O62" s="247">
        <f>M62*N62</f>
        <v>0</v>
      </c>
      <c r="P62" s="251" t="s">
        <v>3474</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3389</v>
      </c>
      <c r="I63" s="245">
        <v>0</v>
      </c>
      <c r="J63" s="246">
        <v>36</v>
      </c>
      <c r="K63" s="247">
        <f>I63*J63</f>
        <v>0</v>
      </c>
      <c r="L63" s="251" t="s">
        <v>3432</v>
      </c>
      <c r="M63" s="245">
        <v>0</v>
      </c>
      <c r="N63" s="246">
        <v>12</v>
      </c>
      <c r="O63" s="247">
        <f>M63*N63</f>
        <v>0</v>
      </c>
      <c r="P63" s="251" t="s">
        <v>3475</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3390</v>
      </c>
      <c r="I64" s="245">
        <v>0</v>
      </c>
      <c r="J64" s="246">
        <v>36</v>
      </c>
      <c r="K64" s="247">
        <f>I64*J64</f>
        <v>0</v>
      </c>
      <c r="L64" s="251" t="s">
        <v>3433</v>
      </c>
      <c r="M64" s="245">
        <v>0</v>
      </c>
      <c r="N64" s="246">
        <v>12</v>
      </c>
      <c r="O64" s="247">
        <f>M64*N64</f>
        <v>0</v>
      </c>
      <c r="P64" s="251" t="s">
        <v>3476</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3391</v>
      </c>
      <c r="I65" s="245">
        <v>0</v>
      </c>
      <c r="J65" s="246">
        <v>36</v>
      </c>
      <c r="K65" s="247">
        <f>I65*J65</f>
        <v>0</v>
      </c>
      <c r="L65" s="251" t="s">
        <v>3434</v>
      </c>
      <c r="M65" s="245">
        <v>0</v>
      </c>
      <c r="N65" s="246">
        <v>12</v>
      </c>
      <c r="O65" s="247">
        <f>M65*N65</f>
        <v>0</v>
      </c>
      <c r="P65" s="251" t="s">
        <v>3477</v>
      </c>
      <c r="Q65" s="245">
        <v>0</v>
      </c>
      <c r="R65" s="246">
        <v>12</v>
      </c>
      <c r="S65" s="247">
        <f>Q65*R65</f>
        <v>0</v>
      </c>
      <c r="T65" s="303"/>
      <c r="U65" s="248"/>
    </row>
    <row r="66" spans="1:21" ht="15.5" x14ac:dyDescent="0.35">
      <c r="A66" s="229" t="s">
        <v>40</v>
      </c>
      <c r="B66" s="230" t="s">
        <v>702</v>
      </c>
      <c r="C66" s="231"/>
      <c r="D66" s="232"/>
      <c r="E66" s="233"/>
      <c r="F66" s="234"/>
      <c r="G66" s="235"/>
      <c r="H66" s="229" t="s">
        <v>3392</v>
      </c>
      <c r="I66" s="236">
        <f>SUBTOTAL(9,I67:I77)</f>
        <v>0</v>
      </c>
      <c r="J66" s="237"/>
      <c r="K66" s="226">
        <f>SUBTOTAL(9,K67:K77)</f>
        <v>0</v>
      </c>
      <c r="L66" s="229" t="s">
        <v>3435</v>
      </c>
      <c r="M66" s="236">
        <f>SUBTOTAL(9,M67:M77)</f>
        <v>0</v>
      </c>
      <c r="N66" s="237"/>
      <c r="O66" s="226">
        <f>SUBTOTAL(9,O67:O77)</f>
        <v>0</v>
      </c>
      <c r="P66" s="229" t="s">
        <v>3478</v>
      </c>
      <c r="Q66" s="236">
        <f>SUBTOTAL(9,Q67:Q77)</f>
        <v>0</v>
      </c>
      <c r="R66" s="237"/>
      <c r="S66" s="226">
        <f>SUBTOTAL(9,S67:S77)</f>
        <v>0</v>
      </c>
      <c r="T66" s="303"/>
      <c r="U66" s="227"/>
    </row>
    <row r="67" spans="1:21" ht="15.5" x14ac:dyDescent="0.35">
      <c r="A67" s="238" t="s">
        <v>550</v>
      </c>
      <c r="B67" s="239"/>
      <c r="C67" s="240"/>
      <c r="D67" s="241"/>
      <c r="E67" s="242"/>
      <c r="F67" s="243"/>
      <c r="G67" s="244"/>
      <c r="H67" s="238" t="s">
        <v>3393</v>
      </c>
      <c r="I67" s="245">
        <f>SUBTOTAL(9,I68:I70)</f>
        <v>0</v>
      </c>
      <c r="J67" s="246"/>
      <c r="K67" s="247">
        <f>SUBTOTAL(9,K68:K70)</f>
        <v>0</v>
      </c>
      <c r="L67" s="238" t="s">
        <v>3436</v>
      </c>
      <c r="M67" s="245">
        <f>SUBTOTAL(9,M68:M70)</f>
        <v>0</v>
      </c>
      <c r="N67" s="246"/>
      <c r="O67" s="247">
        <f>SUBTOTAL(9,O68:O70)</f>
        <v>0</v>
      </c>
      <c r="P67" s="238" t="s">
        <v>3479</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3394</v>
      </c>
      <c r="I68" s="245">
        <v>0</v>
      </c>
      <c r="J68" s="246">
        <v>36</v>
      </c>
      <c r="K68" s="247">
        <f>I68*J68</f>
        <v>0</v>
      </c>
      <c r="L68" s="251" t="s">
        <v>3437</v>
      </c>
      <c r="M68" s="245">
        <v>0</v>
      </c>
      <c r="N68" s="246">
        <v>12</v>
      </c>
      <c r="O68" s="247">
        <f>M68*N68</f>
        <v>0</v>
      </c>
      <c r="P68" s="251" t="s">
        <v>3480</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3395</v>
      </c>
      <c r="I69" s="245">
        <v>0</v>
      </c>
      <c r="J69" s="246">
        <v>36</v>
      </c>
      <c r="K69" s="247">
        <f>I69*J69</f>
        <v>0</v>
      </c>
      <c r="L69" s="251" t="s">
        <v>3438</v>
      </c>
      <c r="M69" s="245">
        <v>0</v>
      </c>
      <c r="N69" s="246">
        <v>12</v>
      </c>
      <c r="O69" s="247">
        <f>M69*N69</f>
        <v>0</v>
      </c>
      <c r="P69" s="251" t="s">
        <v>3481</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3396</v>
      </c>
      <c r="I70" s="245">
        <v>0</v>
      </c>
      <c r="J70" s="246">
        <v>36</v>
      </c>
      <c r="K70" s="247">
        <f>I70*J70</f>
        <v>0</v>
      </c>
      <c r="L70" s="251" t="s">
        <v>3439</v>
      </c>
      <c r="M70" s="245">
        <v>0</v>
      </c>
      <c r="N70" s="246">
        <v>12</v>
      </c>
      <c r="O70" s="247">
        <f>M70*N70</f>
        <v>0</v>
      </c>
      <c r="P70" s="251" t="s">
        <v>3482</v>
      </c>
      <c r="Q70" s="245">
        <v>0</v>
      </c>
      <c r="R70" s="246">
        <v>12</v>
      </c>
      <c r="S70" s="247">
        <f>Q70*R70</f>
        <v>0</v>
      </c>
      <c r="T70" s="303"/>
      <c r="U70" s="248"/>
    </row>
    <row r="71" spans="1:21" ht="15.5" x14ac:dyDescent="0.35">
      <c r="A71" s="238" t="s">
        <v>160</v>
      </c>
      <c r="B71" s="239"/>
      <c r="C71" s="240"/>
      <c r="D71" s="241"/>
      <c r="E71" s="242"/>
      <c r="F71" s="243"/>
      <c r="G71" s="244"/>
      <c r="H71" s="238" t="s">
        <v>3397</v>
      </c>
      <c r="I71" s="245">
        <f>SUBTOTAL(9,I72:I77)</f>
        <v>0</v>
      </c>
      <c r="J71" s="246"/>
      <c r="K71" s="247">
        <f>SUBTOTAL(9,K72:K77)</f>
        <v>0</v>
      </c>
      <c r="L71" s="238" t="s">
        <v>3440</v>
      </c>
      <c r="M71" s="245">
        <f>SUBTOTAL(9,M72:M77)</f>
        <v>0</v>
      </c>
      <c r="N71" s="246"/>
      <c r="O71" s="247">
        <f>SUBTOTAL(9,O72:O77)</f>
        <v>0</v>
      </c>
      <c r="P71" s="238" t="s">
        <v>3483</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3398</v>
      </c>
      <c r="I72" s="245">
        <v>0</v>
      </c>
      <c r="J72" s="246">
        <v>36</v>
      </c>
      <c r="K72" s="247">
        <f t="shared" ref="K72:K77" si="0">I72*J72</f>
        <v>0</v>
      </c>
      <c r="L72" s="251" t="s">
        <v>3441</v>
      </c>
      <c r="M72" s="245">
        <v>0</v>
      </c>
      <c r="N72" s="246">
        <v>12</v>
      </c>
      <c r="O72" s="247">
        <f t="shared" ref="O72:O77" si="1">M72*N72</f>
        <v>0</v>
      </c>
      <c r="P72" s="251" t="s">
        <v>3484</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3399</v>
      </c>
      <c r="I73" s="245">
        <v>0</v>
      </c>
      <c r="J73" s="246">
        <v>36</v>
      </c>
      <c r="K73" s="247">
        <f t="shared" si="0"/>
        <v>0</v>
      </c>
      <c r="L73" s="251" t="s">
        <v>3442</v>
      </c>
      <c r="M73" s="245">
        <v>0</v>
      </c>
      <c r="N73" s="246">
        <v>12</v>
      </c>
      <c r="O73" s="247">
        <f t="shared" si="1"/>
        <v>0</v>
      </c>
      <c r="P73" s="251" t="s">
        <v>3485</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3400</v>
      </c>
      <c r="I74" s="245">
        <v>0</v>
      </c>
      <c r="J74" s="246">
        <v>36</v>
      </c>
      <c r="K74" s="247">
        <f t="shared" si="0"/>
        <v>0</v>
      </c>
      <c r="L74" s="251" t="s">
        <v>3443</v>
      </c>
      <c r="M74" s="245">
        <v>0</v>
      </c>
      <c r="N74" s="246">
        <v>12</v>
      </c>
      <c r="O74" s="247">
        <f t="shared" si="1"/>
        <v>0</v>
      </c>
      <c r="P74" s="251" t="s">
        <v>3486</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3401</v>
      </c>
      <c r="I75" s="245">
        <v>0</v>
      </c>
      <c r="J75" s="246">
        <v>36</v>
      </c>
      <c r="K75" s="247">
        <f t="shared" si="0"/>
        <v>0</v>
      </c>
      <c r="L75" s="251" t="s">
        <v>3444</v>
      </c>
      <c r="M75" s="245">
        <v>0</v>
      </c>
      <c r="N75" s="246">
        <v>12</v>
      </c>
      <c r="O75" s="247">
        <f t="shared" si="1"/>
        <v>0</v>
      </c>
      <c r="P75" s="251" t="s">
        <v>3487</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3402</v>
      </c>
      <c r="I76" s="245">
        <v>0</v>
      </c>
      <c r="J76" s="246">
        <v>36</v>
      </c>
      <c r="K76" s="247">
        <f t="shared" si="0"/>
        <v>0</v>
      </c>
      <c r="L76" s="251" t="s">
        <v>3445</v>
      </c>
      <c r="M76" s="245">
        <v>0</v>
      </c>
      <c r="N76" s="246">
        <v>12</v>
      </c>
      <c r="O76" s="247">
        <f t="shared" si="1"/>
        <v>0</v>
      </c>
      <c r="P76" s="251" t="s">
        <v>3488</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3403</v>
      </c>
      <c r="I77" s="245">
        <v>0</v>
      </c>
      <c r="J77" s="246">
        <v>36</v>
      </c>
      <c r="K77" s="247">
        <f t="shared" si="0"/>
        <v>0</v>
      </c>
      <c r="L77" s="251" t="s">
        <v>3446</v>
      </c>
      <c r="M77" s="245">
        <v>0</v>
      </c>
      <c r="N77" s="246">
        <v>12</v>
      </c>
      <c r="O77" s="247">
        <f t="shared" si="1"/>
        <v>0</v>
      </c>
      <c r="P77" s="251" t="s">
        <v>3489</v>
      </c>
      <c r="Q77" s="245">
        <v>0</v>
      </c>
      <c r="R77" s="246">
        <v>12</v>
      </c>
      <c r="S77" s="247">
        <f t="shared" si="2"/>
        <v>0</v>
      </c>
      <c r="T77" s="303"/>
      <c r="U77" s="248"/>
    </row>
    <row r="78" spans="1:21" ht="15.5" x14ac:dyDescent="0.35">
      <c r="A78" s="229" t="s">
        <v>41</v>
      </c>
      <c r="B78" s="230" t="s">
        <v>703</v>
      </c>
      <c r="C78" s="231"/>
      <c r="D78" s="232"/>
      <c r="E78" s="233"/>
      <c r="F78" s="234"/>
      <c r="G78" s="235"/>
      <c r="H78" s="229" t="s">
        <v>3404</v>
      </c>
      <c r="I78" s="236">
        <f>SUBTOTAL(9,I79:I96)</f>
        <v>0</v>
      </c>
      <c r="J78" s="254"/>
      <c r="K78" s="226">
        <f>SUBTOTAL(9,K79:K96)</f>
        <v>0</v>
      </c>
      <c r="L78" s="229" t="s">
        <v>3447</v>
      </c>
      <c r="M78" s="236">
        <f>SUBTOTAL(9,M79:M96)</f>
        <v>0</v>
      </c>
      <c r="N78" s="254"/>
      <c r="O78" s="226">
        <f>SUBTOTAL(9,O79:O96)</f>
        <v>0</v>
      </c>
      <c r="P78" s="229" t="s">
        <v>3490</v>
      </c>
      <c r="Q78" s="236">
        <f>SUBTOTAL(9,Q79:Q96)</f>
        <v>0</v>
      </c>
      <c r="R78" s="254"/>
      <c r="S78" s="226">
        <f>SUBTOTAL(9,S79:S96)</f>
        <v>0</v>
      </c>
      <c r="T78" s="303"/>
      <c r="U78" s="227"/>
    </row>
    <row r="79" spans="1:21" ht="15.5" x14ac:dyDescent="0.35">
      <c r="A79" s="238" t="s">
        <v>550</v>
      </c>
      <c r="B79" s="239"/>
      <c r="C79" s="240"/>
      <c r="D79" s="241"/>
      <c r="E79" s="242"/>
      <c r="F79" s="243"/>
      <c r="G79" s="244"/>
      <c r="H79" s="238" t="s">
        <v>3405</v>
      </c>
      <c r="I79" s="245">
        <f>SUBTOTAL(9,I80:I82)</f>
        <v>0</v>
      </c>
      <c r="J79" s="246"/>
      <c r="K79" s="247">
        <f>SUBTOTAL(9,K80:K82)</f>
        <v>0</v>
      </c>
      <c r="L79" s="238" t="s">
        <v>3448</v>
      </c>
      <c r="M79" s="245">
        <f>SUBTOTAL(9,M80:M82)</f>
        <v>0</v>
      </c>
      <c r="N79" s="246"/>
      <c r="O79" s="247">
        <f>SUBTOTAL(9,O80:O82)</f>
        <v>0</v>
      </c>
      <c r="P79" s="238" t="s">
        <v>3491</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3406</v>
      </c>
      <c r="I80" s="245">
        <v>0</v>
      </c>
      <c r="J80" s="246">
        <v>36</v>
      </c>
      <c r="K80" s="247">
        <f>I80*J80</f>
        <v>0</v>
      </c>
      <c r="L80" s="251" t="s">
        <v>3449</v>
      </c>
      <c r="M80" s="245">
        <v>0</v>
      </c>
      <c r="N80" s="246">
        <v>12</v>
      </c>
      <c r="O80" s="247">
        <f>M80*N80</f>
        <v>0</v>
      </c>
      <c r="P80" s="251" t="s">
        <v>3492</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3407</v>
      </c>
      <c r="I81" s="245">
        <v>0</v>
      </c>
      <c r="J81" s="246">
        <v>36</v>
      </c>
      <c r="K81" s="247">
        <f>I81*J81</f>
        <v>0</v>
      </c>
      <c r="L81" s="251" t="s">
        <v>3450</v>
      </c>
      <c r="M81" s="245">
        <v>0</v>
      </c>
      <c r="N81" s="246">
        <v>12</v>
      </c>
      <c r="O81" s="247">
        <f>M81*N81</f>
        <v>0</v>
      </c>
      <c r="P81" s="251" t="s">
        <v>3493</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3408</v>
      </c>
      <c r="I82" s="245">
        <v>0</v>
      </c>
      <c r="J82" s="246">
        <v>36</v>
      </c>
      <c r="K82" s="247">
        <f>I82*J82</f>
        <v>0</v>
      </c>
      <c r="L82" s="251" t="s">
        <v>3451</v>
      </c>
      <c r="M82" s="245">
        <v>0</v>
      </c>
      <c r="N82" s="246">
        <v>12</v>
      </c>
      <c r="O82" s="247">
        <f>M82*N82</f>
        <v>0</v>
      </c>
      <c r="P82" s="251" t="s">
        <v>3494</v>
      </c>
      <c r="Q82" s="245">
        <v>0</v>
      </c>
      <c r="R82" s="246">
        <v>12</v>
      </c>
      <c r="S82" s="247">
        <f>Q82*R82</f>
        <v>0</v>
      </c>
      <c r="T82" s="303"/>
      <c r="U82" s="248"/>
    </row>
    <row r="83" spans="1:21" ht="15.5" x14ac:dyDescent="0.35">
      <c r="A83" s="238" t="s">
        <v>160</v>
      </c>
      <c r="B83" s="239"/>
      <c r="C83" s="240"/>
      <c r="D83" s="241"/>
      <c r="E83" s="242"/>
      <c r="F83" s="243"/>
      <c r="G83" s="244"/>
      <c r="H83" s="238" t="s">
        <v>3409</v>
      </c>
      <c r="I83" s="245">
        <f>SUBTOTAL(9,I84:I89)</f>
        <v>0</v>
      </c>
      <c r="J83" s="246"/>
      <c r="K83" s="247">
        <f>SUBTOTAL(9,K84:K89)</f>
        <v>0</v>
      </c>
      <c r="L83" s="238" t="s">
        <v>3452</v>
      </c>
      <c r="M83" s="245">
        <f>SUBTOTAL(9,M84:M89)</f>
        <v>0</v>
      </c>
      <c r="N83" s="246"/>
      <c r="O83" s="247">
        <f>SUBTOTAL(9,O84:O89)</f>
        <v>0</v>
      </c>
      <c r="P83" s="238" t="s">
        <v>3495</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3410</v>
      </c>
      <c r="I84" s="245">
        <v>0</v>
      </c>
      <c r="J84" s="246">
        <v>36</v>
      </c>
      <c r="K84" s="247">
        <f t="shared" ref="K84:K89" si="3">I84*J84</f>
        <v>0</v>
      </c>
      <c r="L84" s="251" t="s">
        <v>3453</v>
      </c>
      <c r="M84" s="245">
        <v>0</v>
      </c>
      <c r="N84" s="246">
        <v>12</v>
      </c>
      <c r="O84" s="247">
        <f t="shared" ref="O84:O89" si="4">M84*N84</f>
        <v>0</v>
      </c>
      <c r="P84" s="251" t="s">
        <v>3496</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3411</v>
      </c>
      <c r="I85" s="245">
        <v>0</v>
      </c>
      <c r="J85" s="246">
        <v>36</v>
      </c>
      <c r="K85" s="247">
        <f t="shared" si="3"/>
        <v>0</v>
      </c>
      <c r="L85" s="251" t="s">
        <v>3454</v>
      </c>
      <c r="M85" s="245">
        <v>0</v>
      </c>
      <c r="N85" s="246">
        <v>12</v>
      </c>
      <c r="O85" s="247">
        <f t="shared" si="4"/>
        <v>0</v>
      </c>
      <c r="P85" s="251" t="s">
        <v>3497</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3412</v>
      </c>
      <c r="I86" s="245">
        <v>0</v>
      </c>
      <c r="J86" s="246">
        <v>36</v>
      </c>
      <c r="K86" s="247">
        <f t="shared" si="3"/>
        <v>0</v>
      </c>
      <c r="L86" s="251" t="s">
        <v>3455</v>
      </c>
      <c r="M86" s="245">
        <v>0</v>
      </c>
      <c r="N86" s="246">
        <v>12</v>
      </c>
      <c r="O86" s="247">
        <f t="shared" si="4"/>
        <v>0</v>
      </c>
      <c r="P86" s="251" t="s">
        <v>3498</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3413</v>
      </c>
      <c r="I87" s="245">
        <v>0</v>
      </c>
      <c r="J87" s="246">
        <v>36</v>
      </c>
      <c r="K87" s="247">
        <f t="shared" si="3"/>
        <v>0</v>
      </c>
      <c r="L87" s="251" t="s">
        <v>3456</v>
      </c>
      <c r="M87" s="245">
        <v>0</v>
      </c>
      <c r="N87" s="246">
        <v>12</v>
      </c>
      <c r="O87" s="247">
        <f t="shared" si="4"/>
        <v>0</v>
      </c>
      <c r="P87" s="251" t="s">
        <v>3499</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3414</v>
      </c>
      <c r="I88" s="245">
        <v>0</v>
      </c>
      <c r="J88" s="246">
        <v>36</v>
      </c>
      <c r="K88" s="247">
        <f t="shared" si="3"/>
        <v>0</v>
      </c>
      <c r="L88" s="251" t="s">
        <v>3457</v>
      </c>
      <c r="M88" s="245">
        <v>0</v>
      </c>
      <c r="N88" s="246">
        <v>12</v>
      </c>
      <c r="O88" s="247">
        <f t="shared" si="4"/>
        <v>0</v>
      </c>
      <c r="P88" s="251" t="s">
        <v>3500</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3415</v>
      </c>
      <c r="I89" s="245">
        <v>0</v>
      </c>
      <c r="J89" s="246">
        <v>36</v>
      </c>
      <c r="K89" s="247">
        <f t="shared" si="3"/>
        <v>0</v>
      </c>
      <c r="L89" s="251" t="s">
        <v>3458</v>
      </c>
      <c r="M89" s="245">
        <v>0</v>
      </c>
      <c r="N89" s="246">
        <v>12</v>
      </c>
      <c r="O89" s="247">
        <f t="shared" si="4"/>
        <v>0</v>
      </c>
      <c r="P89" s="251" t="s">
        <v>3501</v>
      </c>
      <c r="Q89" s="245">
        <v>0</v>
      </c>
      <c r="R89" s="246">
        <v>12</v>
      </c>
      <c r="S89" s="247">
        <f t="shared" si="5"/>
        <v>0</v>
      </c>
      <c r="T89" s="303"/>
      <c r="U89" s="248"/>
    </row>
    <row r="90" spans="1:21" ht="15.5" x14ac:dyDescent="0.35">
      <c r="A90" s="249" t="s">
        <v>568</v>
      </c>
      <c r="B90" s="239"/>
      <c r="C90" s="240"/>
      <c r="D90" s="241"/>
      <c r="E90" s="242"/>
      <c r="F90" s="243"/>
      <c r="G90" s="244"/>
      <c r="H90" s="238" t="s">
        <v>3416</v>
      </c>
      <c r="I90" s="245">
        <f>SUBTOTAL(9,I91:I96)</f>
        <v>0</v>
      </c>
      <c r="J90" s="246"/>
      <c r="K90" s="247">
        <f>SUBTOTAL(9,K91:K96)</f>
        <v>0</v>
      </c>
      <c r="L90" s="238" t="s">
        <v>3459</v>
      </c>
      <c r="M90" s="245">
        <f>SUBTOTAL(9,M91:M96)</f>
        <v>0</v>
      </c>
      <c r="N90" s="246"/>
      <c r="O90" s="247">
        <f>SUBTOTAL(9,O91:O96)</f>
        <v>0</v>
      </c>
      <c r="P90" s="238" t="s">
        <v>3502</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3417</v>
      </c>
      <c r="I91" s="245">
        <v>0</v>
      </c>
      <c r="J91" s="246">
        <v>36</v>
      </c>
      <c r="K91" s="247">
        <f t="shared" ref="K91:K96" si="6">I91*J91</f>
        <v>0</v>
      </c>
      <c r="L91" s="251" t="s">
        <v>3460</v>
      </c>
      <c r="M91" s="245">
        <v>0</v>
      </c>
      <c r="N91" s="246">
        <v>12</v>
      </c>
      <c r="O91" s="247">
        <f t="shared" ref="O91:O96" si="7">M91*N91</f>
        <v>0</v>
      </c>
      <c r="P91" s="251" t="s">
        <v>3503</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3418</v>
      </c>
      <c r="I92" s="245">
        <v>0</v>
      </c>
      <c r="J92" s="246">
        <v>36</v>
      </c>
      <c r="K92" s="247">
        <f t="shared" si="6"/>
        <v>0</v>
      </c>
      <c r="L92" s="251" t="s">
        <v>3461</v>
      </c>
      <c r="M92" s="245">
        <v>0</v>
      </c>
      <c r="N92" s="246">
        <v>12</v>
      </c>
      <c r="O92" s="247">
        <f t="shared" si="7"/>
        <v>0</v>
      </c>
      <c r="P92" s="251" t="s">
        <v>3504</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3419</v>
      </c>
      <c r="I93" s="245">
        <v>0</v>
      </c>
      <c r="J93" s="246">
        <v>36</v>
      </c>
      <c r="K93" s="247">
        <f t="shared" si="6"/>
        <v>0</v>
      </c>
      <c r="L93" s="251" t="s">
        <v>3462</v>
      </c>
      <c r="M93" s="245">
        <v>0</v>
      </c>
      <c r="N93" s="246">
        <v>12</v>
      </c>
      <c r="O93" s="247">
        <f t="shared" si="7"/>
        <v>0</v>
      </c>
      <c r="P93" s="251" t="s">
        <v>3505</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3420</v>
      </c>
      <c r="I94" s="245">
        <v>0</v>
      </c>
      <c r="J94" s="246">
        <v>36</v>
      </c>
      <c r="K94" s="247">
        <f t="shared" si="6"/>
        <v>0</v>
      </c>
      <c r="L94" s="251" t="s">
        <v>3463</v>
      </c>
      <c r="M94" s="245">
        <v>0</v>
      </c>
      <c r="N94" s="246">
        <v>12</v>
      </c>
      <c r="O94" s="247">
        <f t="shared" si="7"/>
        <v>0</v>
      </c>
      <c r="P94" s="251" t="s">
        <v>3506</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3421</v>
      </c>
      <c r="I95" s="245">
        <v>0</v>
      </c>
      <c r="J95" s="246">
        <v>36</v>
      </c>
      <c r="K95" s="247">
        <f t="shared" si="6"/>
        <v>0</v>
      </c>
      <c r="L95" s="251" t="s">
        <v>3464</v>
      </c>
      <c r="M95" s="245">
        <v>0</v>
      </c>
      <c r="N95" s="246">
        <v>12</v>
      </c>
      <c r="O95" s="247">
        <f t="shared" si="7"/>
        <v>0</v>
      </c>
      <c r="P95" s="251" t="s">
        <v>3507</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3422</v>
      </c>
      <c r="I96" s="245">
        <v>0</v>
      </c>
      <c r="J96" s="246">
        <v>36</v>
      </c>
      <c r="K96" s="247">
        <f t="shared" si="6"/>
        <v>0</v>
      </c>
      <c r="L96" s="251" t="s">
        <v>3465</v>
      </c>
      <c r="M96" s="245">
        <v>0</v>
      </c>
      <c r="N96" s="246">
        <v>12</v>
      </c>
      <c r="O96" s="247">
        <f t="shared" si="7"/>
        <v>0</v>
      </c>
      <c r="P96" s="251" t="s">
        <v>3508</v>
      </c>
      <c r="Q96" s="245">
        <v>0</v>
      </c>
      <c r="R96" s="246">
        <v>12</v>
      </c>
      <c r="S96" s="247">
        <f t="shared" si="8"/>
        <v>0</v>
      </c>
      <c r="T96" s="303"/>
      <c r="U96" s="248"/>
    </row>
    <row r="97" spans="1:21" ht="15.5" x14ac:dyDescent="0.35">
      <c r="A97" s="229" t="s">
        <v>42</v>
      </c>
      <c r="B97" s="230" t="s">
        <v>704</v>
      </c>
      <c r="C97" s="231"/>
      <c r="D97" s="232"/>
      <c r="E97" s="233"/>
      <c r="F97" s="234"/>
      <c r="G97" s="235"/>
      <c r="H97" s="229" t="s">
        <v>3423</v>
      </c>
      <c r="I97" s="236">
        <f>SUBTOTAL(9,I98)</f>
        <v>0</v>
      </c>
      <c r="J97" s="254"/>
      <c r="K97" s="226">
        <f>SUBTOTAL(9,K98)</f>
        <v>0</v>
      </c>
      <c r="L97" s="229" t="s">
        <v>3466</v>
      </c>
      <c r="M97" s="236">
        <f>SUBTOTAL(9,M98)</f>
        <v>0</v>
      </c>
      <c r="N97" s="254"/>
      <c r="O97" s="226">
        <f>SUBTOTAL(9,O98)</f>
        <v>0</v>
      </c>
      <c r="P97" s="229" t="s">
        <v>3509</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3424</v>
      </c>
      <c r="I98" s="269">
        <v>0</v>
      </c>
      <c r="J98" s="273">
        <v>36</v>
      </c>
      <c r="K98" s="270">
        <f>I98*J98</f>
        <v>0</v>
      </c>
      <c r="L98" s="268" t="s">
        <v>3467</v>
      </c>
      <c r="M98" s="269">
        <v>0</v>
      </c>
      <c r="N98" s="273">
        <v>12</v>
      </c>
      <c r="O98" s="270">
        <f>M98*N98</f>
        <v>0</v>
      </c>
      <c r="P98" s="268" t="s">
        <v>3510</v>
      </c>
      <c r="Q98" s="269">
        <v>0</v>
      </c>
      <c r="R98" s="273">
        <v>12</v>
      </c>
      <c r="S98" s="270">
        <f>Q98*R98</f>
        <v>0</v>
      </c>
      <c r="T98" s="304"/>
      <c r="U98" s="271"/>
    </row>
    <row r="1048491" spans="3:3" x14ac:dyDescent="0.35">
      <c r="C1048491" s="274" t="s">
        <v>15</v>
      </c>
    </row>
  </sheetData>
  <mergeCells count="26">
    <mergeCell ref="P1:S1"/>
    <mergeCell ref="T1:T2"/>
    <mergeCell ref="U1:U2"/>
    <mergeCell ref="A1:A2"/>
    <mergeCell ref="B1:B2"/>
    <mergeCell ref="C1:C2"/>
    <mergeCell ref="D1:D2"/>
    <mergeCell ref="E1:E2"/>
    <mergeCell ref="F1:F2"/>
    <mergeCell ref="F53:F54"/>
    <mergeCell ref="G53:G54"/>
    <mergeCell ref="H53:K53"/>
    <mergeCell ref="L53:O53"/>
    <mergeCell ref="G1:G2"/>
    <mergeCell ref="H1:K1"/>
    <mergeCell ref="L1:O1"/>
    <mergeCell ref="A53:A54"/>
    <mergeCell ref="B53:B54"/>
    <mergeCell ref="C53:C54"/>
    <mergeCell ref="D53:D54"/>
    <mergeCell ref="E53:E54"/>
    <mergeCell ref="P53:S53"/>
    <mergeCell ref="T53:T54"/>
    <mergeCell ref="U53:U54"/>
    <mergeCell ref="T55:T98"/>
    <mergeCell ref="T3:T5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8491"/>
  <sheetViews>
    <sheetView tabSelected="1" zoomScale="50" zoomScaleNormal="50" workbookViewId="0">
      <selection activeCell="A18" sqref="A18"/>
    </sheetView>
  </sheetViews>
  <sheetFormatPr defaultColWidth="9.1796875" defaultRowHeight="14.5" x14ac:dyDescent="0.35"/>
  <cols>
    <col min="1" max="1" width="55.26953125" style="217" customWidth="1"/>
    <col min="2" max="2" width="11.1796875" style="217" customWidth="1"/>
    <col min="3" max="3" width="22.81640625" style="217" customWidth="1"/>
    <col min="4" max="4" width="13.1796875" style="217" customWidth="1"/>
    <col min="5" max="5" width="10.453125" style="217" customWidth="1"/>
    <col min="6" max="6" width="41.453125" style="217" customWidth="1"/>
    <col min="7" max="7" width="10.453125" style="217" customWidth="1"/>
    <col min="8" max="8" width="19.453125" style="217" customWidth="1"/>
    <col min="9" max="9" width="15.1796875" style="217" customWidth="1"/>
    <col min="10" max="10" width="8.81640625" style="217" bestFit="1" customWidth="1"/>
    <col min="11" max="11" width="14.81640625" style="217" customWidth="1"/>
    <col min="12" max="12" width="21.7265625" style="217" customWidth="1"/>
    <col min="13" max="13" width="15.1796875" style="217" customWidth="1"/>
    <col min="14" max="14" width="8.81640625" style="217" bestFit="1" customWidth="1"/>
    <col min="15" max="15" width="12.7265625" style="217" customWidth="1"/>
    <col min="16" max="16" width="22.26953125" style="217" customWidth="1"/>
    <col min="17" max="17" width="15.1796875" style="217" customWidth="1"/>
    <col min="18" max="18" width="8.81640625" style="217" bestFit="1" customWidth="1"/>
    <col min="19" max="19" width="12.81640625" style="217" customWidth="1"/>
    <col min="20" max="20" width="14.81640625" style="217" customWidth="1"/>
    <col min="21" max="21" width="39.1796875" style="217" customWidth="1"/>
    <col min="22" max="16384" width="9.1796875" style="217"/>
  </cols>
  <sheetData>
    <row r="1" spans="1:21" ht="45" customHeight="1" x14ac:dyDescent="0.35">
      <c r="A1" s="313" t="s">
        <v>311</v>
      </c>
      <c r="B1" s="315" t="s">
        <v>265</v>
      </c>
      <c r="C1" s="315" t="s">
        <v>13</v>
      </c>
      <c r="D1" s="315" t="s">
        <v>14</v>
      </c>
      <c r="E1" s="315" t="s">
        <v>16</v>
      </c>
      <c r="F1" s="315" t="s">
        <v>17</v>
      </c>
      <c r="G1" s="305" t="s">
        <v>608</v>
      </c>
      <c r="H1" s="307" t="s">
        <v>305</v>
      </c>
      <c r="I1" s="308"/>
      <c r="J1" s="308"/>
      <c r="K1" s="309"/>
      <c r="L1" s="310" t="s">
        <v>259</v>
      </c>
      <c r="M1" s="311"/>
      <c r="N1" s="311"/>
      <c r="O1" s="312"/>
      <c r="P1" s="310" t="s">
        <v>260</v>
      </c>
      <c r="Q1" s="311"/>
      <c r="R1" s="311"/>
      <c r="S1" s="312"/>
      <c r="T1" s="313" t="s">
        <v>269</v>
      </c>
      <c r="U1" s="305" t="s">
        <v>19</v>
      </c>
    </row>
    <row r="2" spans="1:21" ht="46.5" x14ac:dyDescent="0.35">
      <c r="A2" s="314"/>
      <c r="B2" s="316"/>
      <c r="C2" s="316"/>
      <c r="D2" s="316"/>
      <c r="E2" s="316"/>
      <c r="F2" s="316"/>
      <c r="G2" s="306"/>
      <c r="H2" s="218" t="s">
        <v>11</v>
      </c>
      <c r="I2" s="219" t="s">
        <v>921</v>
      </c>
      <c r="J2" s="219" t="s">
        <v>44</v>
      </c>
      <c r="K2" s="220" t="s">
        <v>266</v>
      </c>
      <c r="L2" s="218" t="s">
        <v>11</v>
      </c>
      <c r="M2" s="219" t="s">
        <v>921</v>
      </c>
      <c r="N2" s="219" t="s">
        <v>44</v>
      </c>
      <c r="O2" s="220" t="s">
        <v>267</v>
      </c>
      <c r="P2" s="218" t="s">
        <v>11</v>
      </c>
      <c r="Q2" s="219" t="s">
        <v>921</v>
      </c>
      <c r="R2" s="219" t="s">
        <v>44</v>
      </c>
      <c r="S2" s="220" t="s">
        <v>268</v>
      </c>
      <c r="T2" s="314"/>
      <c r="U2" s="306"/>
    </row>
    <row r="3" spans="1:21" s="228" customFormat="1" ht="15.65" customHeight="1" x14ac:dyDescent="0.35">
      <c r="A3" s="221" t="s">
        <v>563</v>
      </c>
      <c r="B3" s="222"/>
      <c r="C3" s="222"/>
      <c r="D3" s="222"/>
      <c r="E3" s="222"/>
      <c r="F3" s="222"/>
      <c r="G3" s="223">
        <v>275</v>
      </c>
      <c r="H3" s="224" t="s">
        <v>38</v>
      </c>
      <c r="I3" s="222"/>
      <c r="J3" s="225"/>
      <c r="K3" s="226">
        <f>SUBTOTAL(9,K4:K51)</f>
        <v>0</v>
      </c>
      <c r="L3" s="224" t="s">
        <v>63</v>
      </c>
      <c r="M3" s="222"/>
      <c r="N3" s="225"/>
      <c r="O3" s="226">
        <f>SUBTOTAL(9,O4:O51)</f>
        <v>0</v>
      </c>
      <c r="P3" s="224" t="s">
        <v>82</v>
      </c>
      <c r="Q3" s="222"/>
      <c r="R3" s="225"/>
      <c r="S3" s="226">
        <f>SUBTOTAL(9,S4:S51)</f>
        <v>0</v>
      </c>
      <c r="T3" s="302"/>
      <c r="U3" s="227"/>
    </row>
    <row r="4" spans="1:21" s="228" customFormat="1" ht="15.65" customHeight="1" x14ac:dyDescent="0.35">
      <c r="A4" s="229" t="s">
        <v>39</v>
      </c>
      <c r="B4" s="230" t="s">
        <v>701</v>
      </c>
      <c r="C4" s="231"/>
      <c r="D4" s="232"/>
      <c r="E4" s="233"/>
      <c r="F4" s="234"/>
      <c r="G4" s="235"/>
      <c r="H4" s="229" t="s">
        <v>3511</v>
      </c>
      <c r="I4" s="236">
        <f>SUBTOTAL(9,I5:I6)</f>
        <v>0</v>
      </c>
      <c r="J4" s="237"/>
      <c r="K4" s="226">
        <f>SUBTOTAL(9,K5:K6)</f>
        <v>0</v>
      </c>
      <c r="L4" s="229" t="s">
        <v>3556</v>
      </c>
      <c r="M4" s="236">
        <f>SUBTOTAL(9,M5:M6)</f>
        <v>0</v>
      </c>
      <c r="N4" s="237"/>
      <c r="O4" s="226">
        <f>SUBTOTAL(9,O5:O6)</f>
        <v>0</v>
      </c>
      <c r="P4" s="229" t="s">
        <v>3601</v>
      </c>
      <c r="Q4" s="236">
        <f>SUBTOTAL(9,Q5:Q6)</f>
        <v>0</v>
      </c>
      <c r="R4" s="237"/>
      <c r="S4" s="226">
        <f>SUBTOTAL(9,S5:S6)</f>
        <v>0</v>
      </c>
      <c r="T4" s="303"/>
      <c r="U4" s="227"/>
    </row>
    <row r="5" spans="1:21" ht="15.65" customHeight="1" x14ac:dyDescent="0.35">
      <c r="A5" s="238" t="s">
        <v>550</v>
      </c>
      <c r="B5" s="239"/>
      <c r="C5" s="240" t="s">
        <v>114</v>
      </c>
      <c r="D5" s="241" t="s">
        <v>115</v>
      </c>
      <c r="E5" s="242" t="s">
        <v>43</v>
      </c>
      <c r="F5" s="243" t="s">
        <v>920</v>
      </c>
      <c r="G5" s="244">
        <v>41</v>
      </c>
      <c r="H5" s="238" t="s">
        <v>3512</v>
      </c>
      <c r="I5" s="245">
        <v>0</v>
      </c>
      <c r="J5" s="246">
        <v>36</v>
      </c>
      <c r="K5" s="247">
        <f>I5*J5</f>
        <v>0</v>
      </c>
      <c r="L5" s="238" t="s">
        <v>3557</v>
      </c>
      <c r="M5" s="245">
        <v>0</v>
      </c>
      <c r="N5" s="246">
        <v>12</v>
      </c>
      <c r="O5" s="247">
        <f>M5*N5</f>
        <v>0</v>
      </c>
      <c r="P5" s="238" t="s">
        <v>3602</v>
      </c>
      <c r="Q5" s="245">
        <v>0</v>
      </c>
      <c r="R5" s="246">
        <v>12</v>
      </c>
      <c r="S5" s="247">
        <f>Q5*R5</f>
        <v>0</v>
      </c>
      <c r="T5" s="303"/>
      <c r="U5" s="248"/>
    </row>
    <row r="6" spans="1:21" ht="15.65" customHeight="1" x14ac:dyDescent="0.35">
      <c r="A6" s="238" t="s">
        <v>160</v>
      </c>
      <c r="B6" s="239"/>
      <c r="C6" s="240" t="s">
        <v>114</v>
      </c>
      <c r="D6" s="241" t="s">
        <v>115</v>
      </c>
      <c r="E6" s="242" t="s">
        <v>43</v>
      </c>
      <c r="F6" s="243" t="s">
        <v>920</v>
      </c>
      <c r="G6" s="244">
        <v>41</v>
      </c>
      <c r="H6" s="238" t="s">
        <v>3513</v>
      </c>
      <c r="I6" s="245">
        <v>0</v>
      </c>
      <c r="J6" s="246">
        <v>36</v>
      </c>
      <c r="K6" s="247">
        <f>I6*J6</f>
        <v>0</v>
      </c>
      <c r="L6" s="238" t="s">
        <v>3558</v>
      </c>
      <c r="M6" s="245">
        <v>0</v>
      </c>
      <c r="N6" s="246">
        <v>12</v>
      </c>
      <c r="O6" s="247">
        <f>M6*N6</f>
        <v>0</v>
      </c>
      <c r="P6" s="238" t="s">
        <v>3603</v>
      </c>
      <c r="Q6" s="245">
        <v>0</v>
      </c>
      <c r="R6" s="246">
        <v>12</v>
      </c>
      <c r="S6" s="247">
        <f>Q6*R6</f>
        <v>0</v>
      </c>
      <c r="T6" s="303"/>
      <c r="U6" s="248"/>
    </row>
    <row r="7" spans="1:21" s="228" customFormat="1" ht="15.65" customHeight="1" x14ac:dyDescent="0.35">
      <c r="A7" s="229" t="s">
        <v>40</v>
      </c>
      <c r="B7" s="230" t="s">
        <v>702</v>
      </c>
      <c r="C7" s="231"/>
      <c r="D7" s="232"/>
      <c r="E7" s="233"/>
      <c r="F7" s="234"/>
      <c r="G7" s="235"/>
      <c r="H7" s="229" t="s">
        <v>3514</v>
      </c>
      <c r="I7" s="236">
        <f>SUBTOTAL(9,I8:I28)</f>
        <v>0</v>
      </c>
      <c r="J7" s="237"/>
      <c r="K7" s="226">
        <f>SUBTOTAL(9,K8:K28)</f>
        <v>0</v>
      </c>
      <c r="L7" s="229" t="s">
        <v>3559</v>
      </c>
      <c r="M7" s="236">
        <f>SUBTOTAL(9,M8:M28)</f>
        <v>0</v>
      </c>
      <c r="N7" s="237"/>
      <c r="O7" s="226">
        <f>SUBTOTAL(9,O8:O28)</f>
        <v>0</v>
      </c>
      <c r="P7" s="229" t="s">
        <v>3604</v>
      </c>
      <c r="Q7" s="236">
        <f>SUBTOTAL(9,Q8:Q28)</f>
        <v>0</v>
      </c>
      <c r="R7" s="237"/>
      <c r="S7" s="226">
        <f>SUBTOTAL(9,S8:S28)</f>
        <v>0</v>
      </c>
      <c r="T7" s="303"/>
      <c r="U7" s="227"/>
    </row>
    <row r="8" spans="1:21" ht="15.65" customHeight="1" x14ac:dyDescent="0.35">
      <c r="A8" s="238" t="s">
        <v>550</v>
      </c>
      <c r="B8" s="239"/>
      <c r="C8" s="240" t="s">
        <v>114</v>
      </c>
      <c r="D8" s="241" t="s">
        <v>115</v>
      </c>
      <c r="E8" s="242" t="s">
        <v>43</v>
      </c>
      <c r="F8" s="243" t="s">
        <v>920</v>
      </c>
      <c r="G8" s="244">
        <v>165</v>
      </c>
      <c r="H8" s="238" t="s">
        <v>3515</v>
      </c>
      <c r="I8" s="245">
        <v>0</v>
      </c>
      <c r="J8" s="246">
        <v>36</v>
      </c>
      <c r="K8" s="247">
        <f>I8*J8</f>
        <v>0</v>
      </c>
      <c r="L8" s="238" t="s">
        <v>3560</v>
      </c>
      <c r="M8" s="245">
        <v>0</v>
      </c>
      <c r="N8" s="246">
        <v>12</v>
      </c>
      <c r="O8" s="247">
        <f>M8*N8</f>
        <v>0</v>
      </c>
      <c r="P8" s="238" t="s">
        <v>3605</v>
      </c>
      <c r="Q8" s="245">
        <v>0</v>
      </c>
      <c r="R8" s="246">
        <v>12</v>
      </c>
      <c r="S8" s="247">
        <f>Q8*R8</f>
        <v>0</v>
      </c>
      <c r="T8" s="303"/>
      <c r="U8" s="248"/>
    </row>
    <row r="9" spans="1:21" ht="15.65" customHeight="1" x14ac:dyDescent="0.35">
      <c r="A9" s="238" t="s">
        <v>160</v>
      </c>
      <c r="B9" s="239"/>
      <c r="C9" s="240" t="s">
        <v>114</v>
      </c>
      <c r="D9" s="241" t="s">
        <v>115</v>
      </c>
      <c r="E9" s="242" t="s">
        <v>43</v>
      </c>
      <c r="F9" s="243" t="s">
        <v>920</v>
      </c>
      <c r="G9" s="244">
        <v>165</v>
      </c>
      <c r="H9" s="238" t="s">
        <v>3516</v>
      </c>
      <c r="I9" s="245">
        <v>0</v>
      </c>
      <c r="J9" s="246">
        <v>36</v>
      </c>
      <c r="K9" s="247">
        <f>I9*J9</f>
        <v>0</v>
      </c>
      <c r="L9" s="238" t="s">
        <v>3561</v>
      </c>
      <c r="M9" s="245">
        <v>0</v>
      </c>
      <c r="N9" s="246">
        <v>12</v>
      </c>
      <c r="O9" s="247">
        <f>M9*N9</f>
        <v>0</v>
      </c>
      <c r="P9" s="238" t="s">
        <v>3606</v>
      </c>
      <c r="Q9" s="245">
        <v>0</v>
      </c>
      <c r="R9" s="246">
        <v>12</v>
      </c>
      <c r="S9" s="247">
        <f>Q9*R9</f>
        <v>0</v>
      </c>
      <c r="T9" s="303"/>
      <c r="U9" s="248"/>
    </row>
    <row r="10" spans="1:21" ht="15.65" customHeight="1" x14ac:dyDescent="0.35">
      <c r="A10" s="249" t="s">
        <v>568</v>
      </c>
      <c r="B10" s="239"/>
      <c r="C10" s="240"/>
      <c r="D10" s="241"/>
      <c r="E10" s="242"/>
      <c r="F10" s="243"/>
      <c r="G10" s="244"/>
      <c r="H10" s="238" t="s">
        <v>3517</v>
      </c>
      <c r="I10" s="245">
        <f>SUBTOTAL(9,I11:I15)</f>
        <v>0</v>
      </c>
      <c r="J10" s="246"/>
      <c r="K10" s="247">
        <f>SUBTOTAL(9,K11:K15)</f>
        <v>0</v>
      </c>
      <c r="L10" s="238" t="s">
        <v>3562</v>
      </c>
      <c r="M10" s="245">
        <f>SUBTOTAL(9,M11:M15)</f>
        <v>0</v>
      </c>
      <c r="N10" s="246"/>
      <c r="O10" s="247">
        <f>SUBTOTAL(9,O11:O15)</f>
        <v>0</v>
      </c>
      <c r="P10" s="238" t="s">
        <v>3607</v>
      </c>
      <c r="Q10" s="245">
        <f>SUBTOTAL(9,Q11:Q15)</f>
        <v>0</v>
      </c>
      <c r="R10" s="246"/>
      <c r="S10" s="247">
        <f>SUBTOTAL(9,S11:S15)</f>
        <v>0</v>
      </c>
      <c r="T10" s="303"/>
      <c r="U10" s="248"/>
    </row>
    <row r="11" spans="1:21" ht="15.65" customHeight="1" x14ac:dyDescent="0.35">
      <c r="A11" s="250" t="s">
        <v>1067</v>
      </c>
      <c r="B11" s="239"/>
      <c r="C11" s="240" t="s">
        <v>114</v>
      </c>
      <c r="D11" s="241" t="s">
        <v>115</v>
      </c>
      <c r="E11" s="242" t="s">
        <v>43</v>
      </c>
      <c r="F11" s="243" t="s">
        <v>1075</v>
      </c>
      <c r="G11" s="244">
        <v>165</v>
      </c>
      <c r="H11" s="251" t="s">
        <v>3518</v>
      </c>
      <c r="I11" s="245">
        <v>0</v>
      </c>
      <c r="J11" s="246">
        <v>36</v>
      </c>
      <c r="K11" s="247">
        <f>I11*J11</f>
        <v>0</v>
      </c>
      <c r="L11" s="251" t="s">
        <v>3563</v>
      </c>
      <c r="M11" s="245">
        <v>0</v>
      </c>
      <c r="N11" s="246">
        <v>12</v>
      </c>
      <c r="O11" s="247">
        <f>M11*N11</f>
        <v>0</v>
      </c>
      <c r="P11" s="251" t="s">
        <v>3608</v>
      </c>
      <c r="Q11" s="245">
        <v>0</v>
      </c>
      <c r="R11" s="246">
        <v>12</v>
      </c>
      <c r="S11" s="247">
        <f>Q11*R11</f>
        <v>0</v>
      </c>
      <c r="T11" s="303"/>
      <c r="U11" s="248"/>
    </row>
    <row r="12" spans="1:21" ht="15.65" customHeight="1" x14ac:dyDescent="0.35">
      <c r="A12" s="250" t="s">
        <v>1068</v>
      </c>
      <c r="B12" s="239"/>
      <c r="C12" s="240" t="s">
        <v>114</v>
      </c>
      <c r="D12" s="241" t="s">
        <v>115</v>
      </c>
      <c r="E12" s="242" t="s">
        <v>43</v>
      </c>
      <c r="F12" s="243" t="s">
        <v>1076</v>
      </c>
      <c r="G12" s="244">
        <v>165</v>
      </c>
      <c r="H12" s="251" t="s">
        <v>3519</v>
      </c>
      <c r="I12" s="245">
        <v>0</v>
      </c>
      <c r="J12" s="246">
        <v>36</v>
      </c>
      <c r="K12" s="247">
        <f>I12*J12</f>
        <v>0</v>
      </c>
      <c r="L12" s="251" t="s">
        <v>3564</v>
      </c>
      <c r="M12" s="245">
        <v>0</v>
      </c>
      <c r="N12" s="246">
        <v>12</v>
      </c>
      <c r="O12" s="247">
        <f>M12*N12</f>
        <v>0</v>
      </c>
      <c r="P12" s="251" t="s">
        <v>3609</v>
      </c>
      <c r="Q12" s="245">
        <v>0</v>
      </c>
      <c r="R12" s="246">
        <v>12</v>
      </c>
      <c r="S12" s="247">
        <f>Q12*R12</f>
        <v>0</v>
      </c>
      <c r="T12" s="303"/>
      <c r="U12" s="248"/>
    </row>
    <row r="13" spans="1:21" ht="15.65" customHeight="1" x14ac:dyDescent="0.35">
      <c r="A13" s="250" t="s">
        <v>1069</v>
      </c>
      <c r="B13" s="239"/>
      <c r="C13" s="240" t="s">
        <v>114</v>
      </c>
      <c r="D13" s="241" t="s">
        <v>115</v>
      </c>
      <c r="E13" s="242" t="s">
        <v>43</v>
      </c>
      <c r="F13" s="243" t="s">
        <v>1077</v>
      </c>
      <c r="G13" s="244">
        <v>165</v>
      </c>
      <c r="H13" s="251" t="s">
        <v>3520</v>
      </c>
      <c r="I13" s="245">
        <v>0</v>
      </c>
      <c r="J13" s="246">
        <v>36</v>
      </c>
      <c r="K13" s="247">
        <f>I13*J13</f>
        <v>0</v>
      </c>
      <c r="L13" s="251" t="s">
        <v>3565</v>
      </c>
      <c r="M13" s="245">
        <v>0</v>
      </c>
      <c r="N13" s="246">
        <v>12</v>
      </c>
      <c r="O13" s="247">
        <f>M13*N13</f>
        <v>0</v>
      </c>
      <c r="P13" s="251" t="s">
        <v>3610</v>
      </c>
      <c r="Q13" s="245">
        <v>0</v>
      </c>
      <c r="R13" s="246">
        <v>12</v>
      </c>
      <c r="S13" s="247">
        <f>Q13*R13</f>
        <v>0</v>
      </c>
      <c r="T13" s="303"/>
      <c r="U13" s="248"/>
    </row>
    <row r="14" spans="1:21" ht="15.65" customHeight="1" x14ac:dyDescent="0.35">
      <c r="A14" s="250" t="s">
        <v>1070</v>
      </c>
      <c r="B14" s="239"/>
      <c r="C14" s="240" t="s">
        <v>114</v>
      </c>
      <c r="D14" s="241" t="s">
        <v>115</v>
      </c>
      <c r="E14" s="242" t="s">
        <v>43</v>
      </c>
      <c r="F14" s="243" t="s">
        <v>1078</v>
      </c>
      <c r="G14" s="244">
        <v>165</v>
      </c>
      <c r="H14" s="251" t="s">
        <v>3521</v>
      </c>
      <c r="I14" s="245">
        <v>0</v>
      </c>
      <c r="J14" s="246">
        <v>36</v>
      </c>
      <c r="K14" s="247">
        <f>I14*J14</f>
        <v>0</v>
      </c>
      <c r="L14" s="251" t="s">
        <v>3566</v>
      </c>
      <c r="M14" s="245">
        <v>0</v>
      </c>
      <c r="N14" s="246">
        <v>12</v>
      </c>
      <c r="O14" s="247">
        <f>M14*N14</f>
        <v>0</v>
      </c>
      <c r="P14" s="251" t="s">
        <v>3611</v>
      </c>
      <c r="Q14" s="245">
        <v>0</v>
      </c>
      <c r="R14" s="246">
        <v>12</v>
      </c>
      <c r="S14" s="247">
        <f>Q14*R14</f>
        <v>0</v>
      </c>
      <c r="T14" s="303"/>
      <c r="U14" s="248"/>
    </row>
    <row r="15" spans="1:21" ht="15.65" customHeight="1" x14ac:dyDescent="0.35">
      <c r="A15" s="250" t="s">
        <v>633</v>
      </c>
      <c r="B15" s="239"/>
      <c r="C15" s="240" t="s">
        <v>114</v>
      </c>
      <c r="D15" s="241" t="s">
        <v>115</v>
      </c>
      <c r="E15" s="242" t="s">
        <v>43</v>
      </c>
      <c r="F15" s="243" t="s">
        <v>609</v>
      </c>
      <c r="G15" s="244">
        <v>165</v>
      </c>
      <c r="H15" s="251" t="s">
        <v>3522</v>
      </c>
      <c r="I15" s="245">
        <v>0</v>
      </c>
      <c r="J15" s="246">
        <v>36</v>
      </c>
      <c r="K15" s="247">
        <f>I15*J15</f>
        <v>0</v>
      </c>
      <c r="L15" s="251" t="s">
        <v>3567</v>
      </c>
      <c r="M15" s="245">
        <v>0</v>
      </c>
      <c r="N15" s="246">
        <v>12</v>
      </c>
      <c r="O15" s="247">
        <f>M15*N15</f>
        <v>0</v>
      </c>
      <c r="P15" s="251" t="s">
        <v>3612</v>
      </c>
      <c r="Q15" s="245">
        <v>0</v>
      </c>
      <c r="R15" s="246">
        <v>12</v>
      </c>
      <c r="S15" s="247">
        <f>Q15*R15</f>
        <v>0</v>
      </c>
      <c r="T15" s="303"/>
      <c r="U15" s="248"/>
    </row>
    <row r="16" spans="1:21" ht="15.65" customHeight="1" x14ac:dyDescent="0.35">
      <c r="A16" s="249" t="s">
        <v>569</v>
      </c>
      <c r="B16" s="239"/>
      <c r="C16" s="240"/>
      <c r="D16" s="241"/>
      <c r="E16" s="242"/>
      <c r="F16" s="243"/>
      <c r="G16" s="244"/>
      <c r="H16" s="238" t="s">
        <v>3523</v>
      </c>
      <c r="I16" s="245">
        <f>SUBTOTAL(9,I17:I28)</f>
        <v>0</v>
      </c>
      <c r="J16" s="246"/>
      <c r="K16" s="247">
        <f>SUBTOTAL(9,K17:K28)</f>
        <v>0</v>
      </c>
      <c r="L16" s="238" t="s">
        <v>3568</v>
      </c>
      <c r="M16" s="245">
        <f>SUBTOTAL(9,M17:M28)</f>
        <v>0</v>
      </c>
      <c r="N16" s="246"/>
      <c r="O16" s="247">
        <f>SUBTOTAL(9,O17:O28)</f>
        <v>0</v>
      </c>
      <c r="P16" s="238" t="s">
        <v>3613</v>
      </c>
      <c r="Q16" s="245">
        <f>SUBTOTAL(9,Q17:Q28)</f>
        <v>0</v>
      </c>
      <c r="R16" s="246"/>
      <c r="S16" s="247">
        <f>SUBTOTAL(9,S17:S28)</f>
        <v>0</v>
      </c>
      <c r="T16" s="303"/>
      <c r="U16" s="248"/>
    </row>
    <row r="17" spans="1:21" ht="15.65" customHeight="1" x14ac:dyDescent="0.35">
      <c r="A17" s="250" t="s">
        <v>2646</v>
      </c>
      <c r="B17" s="239"/>
      <c r="C17" s="240"/>
      <c r="D17" s="241"/>
      <c r="E17" s="242"/>
      <c r="F17" s="243"/>
      <c r="G17" s="244"/>
      <c r="H17" s="251" t="s">
        <v>3524</v>
      </c>
      <c r="I17" s="245">
        <f>SUBTOTAL(9,I18:I22)</f>
        <v>0</v>
      </c>
      <c r="J17" s="246"/>
      <c r="K17" s="247">
        <f>SUBTOTAL(9,K18:K22)</f>
        <v>0</v>
      </c>
      <c r="L17" s="251" t="s">
        <v>3569</v>
      </c>
      <c r="M17" s="245">
        <f>SUBTOTAL(9,M18:M22)</f>
        <v>0</v>
      </c>
      <c r="N17" s="246"/>
      <c r="O17" s="247">
        <f>SUBTOTAL(9,O18:O22)</f>
        <v>0</v>
      </c>
      <c r="P17" s="251" t="s">
        <v>3614</v>
      </c>
      <c r="Q17" s="245">
        <f>SUBTOTAL(9,Q18:Q22)</f>
        <v>0</v>
      </c>
      <c r="R17" s="246"/>
      <c r="S17" s="247">
        <f>SUBTOTAL(9,S18:S22)</f>
        <v>0</v>
      </c>
      <c r="T17" s="303"/>
      <c r="U17" s="248"/>
    </row>
    <row r="18" spans="1:21" ht="15.65" customHeight="1" x14ac:dyDescent="0.35">
      <c r="A18" s="252" t="s">
        <v>1071</v>
      </c>
      <c r="B18" s="239"/>
      <c r="C18" s="240" t="s">
        <v>114</v>
      </c>
      <c r="D18" s="241" t="s">
        <v>115</v>
      </c>
      <c r="E18" s="242" t="s">
        <v>43</v>
      </c>
      <c r="F18" s="243" t="s">
        <v>1079</v>
      </c>
      <c r="G18" s="244">
        <v>165</v>
      </c>
      <c r="H18" s="253" t="s">
        <v>3525</v>
      </c>
      <c r="I18" s="245">
        <v>0</v>
      </c>
      <c r="J18" s="246">
        <v>36</v>
      </c>
      <c r="K18" s="247">
        <f>I18*J18</f>
        <v>0</v>
      </c>
      <c r="L18" s="253" t="s">
        <v>3570</v>
      </c>
      <c r="M18" s="245">
        <v>0</v>
      </c>
      <c r="N18" s="246">
        <v>12</v>
      </c>
      <c r="O18" s="247">
        <f>M18*N18</f>
        <v>0</v>
      </c>
      <c r="P18" s="253" t="s">
        <v>3615</v>
      </c>
      <c r="Q18" s="245">
        <v>0</v>
      </c>
      <c r="R18" s="246">
        <v>12</v>
      </c>
      <c r="S18" s="247">
        <f>Q18*R18</f>
        <v>0</v>
      </c>
      <c r="T18" s="303"/>
      <c r="U18" s="248"/>
    </row>
    <row r="19" spans="1:21" ht="15.65" customHeight="1" x14ac:dyDescent="0.35">
      <c r="A19" s="252" t="s">
        <v>1072</v>
      </c>
      <c r="B19" s="239"/>
      <c r="C19" s="240" t="s">
        <v>114</v>
      </c>
      <c r="D19" s="241" t="s">
        <v>115</v>
      </c>
      <c r="E19" s="242" t="s">
        <v>43</v>
      </c>
      <c r="F19" s="243" t="s">
        <v>1080</v>
      </c>
      <c r="G19" s="244">
        <v>165</v>
      </c>
      <c r="H19" s="253" t="s">
        <v>3526</v>
      </c>
      <c r="I19" s="245">
        <v>0</v>
      </c>
      <c r="J19" s="246">
        <v>36</v>
      </c>
      <c r="K19" s="247">
        <f>I19*J19</f>
        <v>0</v>
      </c>
      <c r="L19" s="253" t="s">
        <v>3571</v>
      </c>
      <c r="M19" s="245">
        <v>0</v>
      </c>
      <c r="N19" s="246">
        <v>12</v>
      </c>
      <c r="O19" s="247">
        <f>M19*N19</f>
        <v>0</v>
      </c>
      <c r="P19" s="253" t="s">
        <v>3616</v>
      </c>
      <c r="Q19" s="245">
        <v>0</v>
      </c>
      <c r="R19" s="246">
        <v>12</v>
      </c>
      <c r="S19" s="247">
        <f>Q19*R19</f>
        <v>0</v>
      </c>
      <c r="T19" s="303"/>
      <c r="U19" s="248"/>
    </row>
    <row r="20" spans="1:21" ht="15.65" customHeight="1" x14ac:dyDescent="0.35">
      <c r="A20" s="252" t="s">
        <v>1073</v>
      </c>
      <c r="B20" s="239"/>
      <c r="C20" s="240" t="s">
        <v>114</v>
      </c>
      <c r="D20" s="241" t="s">
        <v>115</v>
      </c>
      <c r="E20" s="242" t="s">
        <v>43</v>
      </c>
      <c r="F20" s="243" t="s">
        <v>1081</v>
      </c>
      <c r="G20" s="244">
        <v>165</v>
      </c>
      <c r="H20" s="253" t="s">
        <v>3527</v>
      </c>
      <c r="I20" s="245">
        <v>0</v>
      </c>
      <c r="J20" s="246">
        <v>36</v>
      </c>
      <c r="K20" s="247">
        <f>I20*J20</f>
        <v>0</v>
      </c>
      <c r="L20" s="253" t="s">
        <v>3572</v>
      </c>
      <c r="M20" s="245">
        <v>0</v>
      </c>
      <c r="N20" s="246">
        <v>12</v>
      </c>
      <c r="O20" s="247">
        <f>M20*N20</f>
        <v>0</v>
      </c>
      <c r="P20" s="253" t="s">
        <v>3617</v>
      </c>
      <c r="Q20" s="245">
        <v>0</v>
      </c>
      <c r="R20" s="246">
        <v>12</v>
      </c>
      <c r="S20" s="247">
        <f>Q20*R20</f>
        <v>0</v>
      </c>
      <c r="T20" s="303"/>
      <c r="U20" s="248"/>
    </row>
    <row r="21" spans="1:21" ht="15.65" customHeight="1" x14ac:dyDescent="0.35">
      <c r="A21" s="252" t="s">
        <v>1074</v>
      </c>
      <c r="B21" s="239"/>
      <c r="C21" s="240" t="s">
        <v>114</v>
      </c>
      <c r="D21" s="241" t="s">
        <v>115</v>
      </c>
      <c r="E21" s="242" t="s">
        <v>43</v>
      </c>
      <c r="F21" s="243" t="s">
        <v>1082</v>
      </c>
      <c r="G21" s="244">
        <v>165</v>
      </c>
      <c r="H21" s="253" t="s">
        <v>3528</v>
      </c>
      <c r="I21" s="245">
        <v>0</v>
      </c>
      <c r="J21" s="246">
        <v>36</v>
      </c>
      <c r="K21" s="247">
        <f>I21*J21</f>
        <v>0</v>
      </c>
      <c r="L21" s="253" t="s">
        <v>3573</v>
      </c>
      <c r="M21" s="245">
        <v>0</v>
      </c>
      <c r="N21" s="246">
        <v>12</v>
      </c>
      <c r="O21" s="247">
        <f>M21*N21</f>
        <v>0</v>
      </c>
      <c r="P21" s="253" t="s">
        <v>3618</v>
      </c>
      <c r="Q21" s="245">
        <v>0</v>
      </c>
      <c r="R21" s="246">
        <v>12</v>
      </c>
      <c r="S21" s="247">
        <f>Q21*R21</f>
        <v>0</v>
      </c>
      <c r="T21" s="303"/>
      <c r="U21" s="248"/>
    </row>
    <row r="22" spans="1:21" ht="15.65" customHeight="1" x14ac:dyDescent="0.35">
      <c r="A22" s="252" t="s">
        <v>634</v>
      </c>
      <c r="B22" s="239"/>
      <c r="C22" s="240" t="s">
        <v>114</v>
      </c>
      <c r="D22" s="241" t="s">
        <v>115</v>
      </c>
      <c r="E22" s="242" t="s">
        <v>43</v>
      </c>
      <c r="F22" s="243" t="s">
        <v>610</v>
      </c>
      <c r="G22" s="244">
        <v>165</v>
      </c>
      <c r="H22" s="253" t="s">
        <v>3529</v>
      </c>
      <c r="I22" s="245">
        <v>0</v>
      </c>
      <c r="J22" s="246">
        <v>36</v>
      </c>
      <c r="K22" s="247">
        <f>I22*J22</f>
        <v>0</v>
      </c>
      <c r="L22" s="253" t="s">
        <v>3574</v>
      </c>
      <c r="M22" s="245">
        <v>0</v>
      </c>
      <c r="N22" s="246">
        <v>12</v>
      </c>
      <c r="O22" s="247">
        <f>M22*N22</f>
        <v>0</v>
      </c>
      <c r="P22" s="253" t="s">
        <v>3619</v>
      </c>
      <c r="Q22" s="245">
        <v>0</v>
      </c>
      <c r="R22" s="246">
        <v>12</v>
      </c>
      <c r="S22" s="247">
        <f>Q22*R22</f>
        <v>0</v>
      </c>
      <c r="T22" s="303"/>
      <c r="U22" s="248"/>
    </row>
    <row r="23" spans="1:21" ht="15.65" customHeight="1" x14ac:dyDescent="0.35">
      <c r="A23" s="250" t="s">
        <v>2645</v>
      </c>
      <c r="B23" s="239"/>
      <c r="C23" s="240"/>
      <c r="D23" s="241"/>
      <c r="E23" s="242"/>
      <c r="F23" s="243"/>
      <c r="G23" s="244"/>
      <c r="H23" s="251" t="s">
        <v>3530</v>
      </c>
      <c r="I23" s="245">
        <f>SUBTOTAL(9,I24:I28)</f>
        <v>0</v>
      </c>
      <c r="J23" s="246"/>
      <c r="K23" s="247">
        <f>SUBTOTAL(9,K24:K28)</f>
        <v>0</v>
      </c>
      <c r="L23" s="251" t="s">
        <v>3575</v>
      </c>
      <c r="M23" s="245">
        <f>SUBTOTAL(9,M24:M28)</f>
        <v>0</v>
      </c>
      <c r="N23" s="246"/>
      <c r="O23" s="247">
        <f>SUBTOTAL(9,O24:O28)</f>
        <v>0</v>
      </c>
      <c r="P23" s="251" t="s">
        <v>3620</v>
      </c>
      <c r="Q23" s="245">
        <f>SUBTOTAL(9,Q24:Q28)</f>
        <v>0</v>
      </c>
      <c r="R23" s="246"/>
      <c r="S23" s="247">
        <f>SUBTOTAL(9,S24:S28)</f>
        <v>0</v>
      </c>
      <c r="T23" s="303"/>
      <c r="U23" s="248"/>
    </row>
    <row r="24" spans="1:21" ht="15.65" customHeight="1" x14ac:dyDescent="0.35">
      <c r="A24" s="252" t="s">
        <v>1071</v>
      </c>
      <c r="B24" s="239"/>
      <c r="C24" s="240" t="s">
        <v>114</v>
      </c>
      <c r="D24" s="241" t="s">
        <v>115</v>
      </c>
      <c r="E24" s="242" t="s">
        <v>43</v>
      </c>
      <c r="F24" s="243" t="s">
        <v>1079</v>
      </c>
      <c r="G24" s="244">
        <v>165</v>
      </c>
      <c r="H24" s="253" t="s">
        <v>3531</v>
      </c>
      <c r="I24" s="245">
        <v>0</v>
      </c>
      <c r="J24" s="246">
        <v>36</v>
      </c>
      <c r="K24" s="247">
        <f>I24*J24</f>
        <v>0</v>
      </c>
      <c r="L24" s="253" t="s">
        <v>3576</v>
      </c>
      <c r="M24" s="245">
        <v>0</v>
      </c>
      <c r="N24" s="246">
        <v>12</v>
      </c>
      <c r="O24" s="247">
        <f>M24*N24</f>
        <v>0</v>
      </c>
      <c r="P24" s="253" t="s">
        <v>3621</v>
      </c>
      <c r="Q24" s="245">
        <v>0</v>
      </c>
      <c r="R24" s="246">
        <v>12</v>
      </c>
      <c r="S24" s="247">
        <f>Q24*R24</f>
        <v>0</v>
      </c>
      <c r="T24" s="303"/>
      <c r="U24" s="248"/>
    </row>
    <row r="25" spans="1:21" ht="15.65" customHeight="1" x14ac:dyDescent="0.35">
      <c r="A25" s="252" t="s">
        <v>1072</v>
      </c>
      <c r="B25" s="239"/>
      <c r="C25" s="240" t="s">
        <v>114</v>
      </c>
      <c r="D25" s="241" t="s">
        <v>115</v>
      </c>
      <c r="E25" s="242" t="s">
        <v>43</v>
      </c>
      <c r="F25" s="243" t="s">
        <v>1080</v>
      </c>
      <c r="G25" s="244">
        <v>165</v>
      </c>
      <c r="H25" s="253" t="s">
        <v>3532</v>
      </c>
      <c r="I25" s="245">
        <v>0</v>
      </c>
      <c r="J25" s="246">
        <v>36</v>
      </c>
      <c r="K25" s="247">
        <f>I25*J25</f>
        <v>0</v>
      </c>
      <c r="L25" s="253" t="s">
        <v>3577</v>
      </c>
      <c r="M25" s="245">
        <v>0</v>
      </c>
      <c r="N25" s="246">
        <v>12</v>
      </c>
      <c r="O25" s="247">
        <f>M25*N25</f>
        <v>0</v>
      </c>
      <c r="P25" s="253" t="s">
        <v>3622</v>
      </c>
      <c r="Q25" s="245">
        <v>0</v>
      </c>
      <c r="R25" s="246">
        <v>12</v>
      </c>
      <c r="S25" s="247">
        <f>Q25*R25</f>
        <v>0</v>
      </c>
      <c r="T25" s="303"/>
      <c r="U25" s="248"/>
    </row>
    <row r="26" spans="1:21" ht="15.65" customHeight="1" x14ac:dyDescent="0.35">
      <c r="A26" s="252" t="s">
        <v>1073</v>
      </c>
      <c r="B26" s="239"/>
      <c r="C26" s="240" t="s">
        <v>114</v>
      </c>
      <c r="D26" s="241" t="s">
        <v>115</v>
      </c>
      <c r="E26" s="242" t="s">
        <v>43</v>
      </c>
      <c r="F26" s="243" t="s">
        <v>1081</v>
      </c>
      <c r="G26" s="244">
        <v>165</v>
      </c>
      <c r="H26" s="253" t="s">
        <v>3533</v>
      </c>
      <c r="I26" s="245">
        <v>0</v>
      </c>
      <c r="J26" s="246">
        <v>36</v>
      </c>
      <c r="K26" s="247">
        <f>I26*J26</f>
        <v>0</v>
      </c>
      <c r="L26" s="253" t="s">
        <v>3578</v>
      </c>
      <c r="M26" s="245">
        <v>0</v>
      </c>
      <c r="N26" s="246">
        <v>12</v>
      </c>
      <c r="O26" s="247">
        <f>M26*N26</f>
        <v>0</v>
      </c>
      <c r="P26" s="253" t="s">
        <v>3623</v>
      </c>
      <c r="Q26" s="245">
        <v>0</v>
      </c>
      <c r="R26" s="246">
        <v>12</v>
      </c>
      <c r="S26" s="247">
        <f>Q26*R26</f>
        <v>0</v>
      </c>
      <c r="T26" s="303"/>
      <c r="U26" s="248"/>
    </row>
    <row r="27" spans="1:21" ht="15.65" customHeight="1" x14ac:dyDescent="0.35">
      <c r="A27" s="252" t="s">
        <v>1074</v>
      </c>
      <c r="B27" s="239"/>
      <c r="C27" s="240" t="s">
        <v>114</v>
      </c>
      <c r="D27" s="241" t="s">
        <v>115</v>
      </c>
      <c r="E27" s="242" t="s">
        <v>43</v>
      </c>
      <c r="F27" s="243" t="s">
        <v>1082</v>
      </c>
      <c r="G27" s="244">
        <v>165</v>
      </c>
      <c r="H27" s="253" t="s">
        <v>3534</v>
      </c>
      <c r="I27" s="245">
        <v>0</v>
      </c>
      <c r="J27" s="246">
        <v>36</v>
      </c>
      <c r="K27" s="247">
        <f>I27*J27</f>
        <v>0</v>
      </c>
      <c r="L27" s="253" t="s">
        <v>3579</v>
      </c>
      <c r="M27" s="245">
        <v>0</v>
      </c>
      <c r="N27" s="246">
        <v>12</v>
      </c>
      <c r="O27" s="247">
        <f>M27*N27</f>
        <v>0</v>
      </c>
      <c r="P27" s="253" t="s">
        <v>3624</v>
      </c>
      <c r="Q27" s="245">
        <v>0</v>
      </c>
      <c r="R27" s="246">
        <v>12</v>
      </c>
      <c r="S27" s="247">
        <f>Q27*R27</f>
        <v>0</v>
      </c>
      <c r="T27" s="303"/>
      <c r="U27" s="248"/>
    </row>
    <row r="28" spans="1:21" ht="15.65" customHeight="1" x14ac:dyDescent="0.35">
      <c r="A28" s="252" t="s">
        <v>634</v>
      </c>
      <c r="B28" s="239"/>
      <c r="C28" s="240" t="s">
        <v>114</v>
      </c>
      <c r="D28" s="241" t="s">
        <v>115</v>
      </c>
      <c r="E28" s="242" t="s">
        <v>43</v>
      </c>
      <c r="F28" s="243" t="s">
        <v>610</v>
      </c>
      <c r="G28" s="244">
        <v>165</v>
      </c>
      <c r="H28" s="253" t="s">
        <v>3535</v>
      </c>
      <c r="I28" s="245">
        <v>0</v>
      </c>
      <c r="J28" s="246">
        <v>36</v>
      </c>
      <c r="K28" s="247">
        <f>I28*J28</f>
        <v>0</v>
      </c>
      <c r="L28" s="253" t="s">
        <v>3580</v>
      </c>
      <c r="M28" s="245">
        <v>0</v>
      </c>
      <c r="N28" s="246">
        <v>12</v>
      </c>
      <c r="O28" s="247">
        <f>M28*N28</f>
        <v>0</v>
      </c>
      <c r="P28" s="253" t="s">
        <v>3625</v>
      </c>
      <c r="Q28" s="245">
        <v>0</v>
      </c>
      <c r="R28" s="246">
        <v>12</v>
      </c>
      <c r="S28" s="247">
        <f>Q28*R28</f>
        <v>0</v>
      </c>
      <c r="T28" s="303"/>
      <c r="U28" s="248"/>
    </row>
    <row r="29" spans="1:21" s="228" customFormat="1" ht="15.65" customHeight="1" x14ac:dyDescent="0.35">
      <c r="A29" s="229" t="s">
        <v>41</v>
      </c>
      <c r="B29" s="230" t="s">
        <v>703</v>
      </c>
      <c r="C29" s="231"/>
      <c r="D29" s="232"/>
      <c r="E29" s="233"/>
      <c r="F29" s="234"/>
      <c r="G29" s="235"/>
      <c r="H29" s="229" t="s">
        <v>3536</v>
      </c>
      <c r="I29" s="236">
        <f>SUBTOTAL(9,I30:I45)</f>
        <v>0</v>
      </c>
      <c r="J29" s="254"/>
      <c r="K29" s="226">
        <f>SUBTOTAL(9,K30:K45)</f>
        <v>0</v>
      </c>
      <c r="L29" s="229" t="s">
        <v>3581</v>
      </c>
      <c r="M29" s="236">
        <f>SUBTOTAL(9,M30:M45)</f>
        <v>0</v>
      </c>
      <c r="N29" s="254"/>
      <c r="O29" s="226">
        <f>SUBTOTAL(9,O30:O45)</f>
        <v>0</v>
      </c>
      <c r="P29" s="229" t="s">
        <v>3626</v>
      </c>
      <c r="Q29" s="236">
        <f>SUBTOTAL(9,Q30:Q45)</f>
        <v>0</v>
      </c>
      <c r="R29" s="254"/>
      <c r="S29" s="226">
        <f>SUBTOTAL(9,S30:S45)</f>
        <v>0</v>
      </c>
      <c r="T29" s="303"/>
      <c r="U29" s="227"/>
    </row>
    <row r="30" spans="1:21" ht="15.65" customHeight="1" x14ac:dyDescent="0.35">
      <c r="A30" s="238" t="s">
        <v>550</v>
      </c>
      <c r="B30" s="239"/>
      <c r="C30" s="240" t="s">
        <v>114</v>
      </c>
      <c r="D30" s="241" t="s">
        <v>115</v>
      </c>
      <c r="E30" s="242" t="s">
        <v>43</v>
      </c>
      <c r="F30" s="243" t="s">
        <v>920</v>
      </c>
      <c r="G30" s="244">
        <v>55</v>
      </c>
      <c r="H30" s="238" t="s">
        <v>3537</v>
      </c>
      <c r="I30" s="245">
        <v>0</v>
      </c>
      <c r="J30" s="246">
        <v>36</v>
      </c>
      <c r="K30" s="247">
        <f>I30*J30</f>
        <v>0</v>
      </c>
      <c r="L30" s="238" t="s">
        <v>3582</v>
      </c>
      <c r="M30" s="245">
        <v>0</v>
      </c>
      <c r="N30" s="246">
        <v>12</v>
      </c>
      <c r="O30" s="247">
        <f>M30*N30</f>
        <v>0</v>
      </c>
      <c r="P30" s="238" t="s">
        <v>3627</v>
      </c>
      <c r="Q30" s="245">
        <v>0</v>
      </c>
      <c r="R30" s="246">
        <v>12</v>
      </c>
      <c r="S30" s="247">
        <f>Q30*R30</f>
        <v>0</v>
      </c>
      <c r="T30" s="303"/>
      <c r="U30" s="248"/>
    </row>
    <row r="31" spans="1:21" ht="15.65" customHeight="1" x14ac:dyDescent="0.35">
      <c r="A31" s="238" t="s">
        <v>160</v>
      </c>
      <c r="B31" s="239"/>
      <c r="C31" s="240" t="s">
        <v>114</v>
      </c>
      <c r="D31" s="241" t="s">
        <v>115</v>
      </c>
      <c r="E31" s="242" t="s">
        <v>43</v>
      </c>
      <c r="F31" s="243" t="s">
        <v>920</v>
      </c>
      <c r="G31" s="244">
        <v>55</v>
      </c>
      <c r="H31" s="238" t="s">
        <v>3538</v>
      </c>
      <c r="I31" s="245">
        <v>0</v>
      </c>
      <c r="J31" s="246">
        <v>36</v>
      </c>
      <c r="K31" s="247">
        <f>I31*J31</f>
        <v>0</v>
      </c>
      <c r="L31" s="238" t="s">
        <v>3583</v>
      </c>
      <c r="M31" s="245">
        <v>0</v>
      </c>
      <c r="N31" s="246">
        <v>12</v>
      </c>
      <c r="O31" s="247">
        <f>M31*N31</f>
        <v>0</v>
      </c>
      <c r="P31" s="238" t="s">
        <v>3628</v>
      </c>
      <c r="Q31" s="245">
        <v>0</v>
      </c>
      <c r="R31" s="246">
        <v>12</v>
      </c>
      <c r="S31" s="247">
        <f>Q31*R31</f>
        <v>0</v>
      </c>
      <c r="T31" s="303"/>
      <c r="U31" s="248"/>
    </row>
    <row r="32" spans="1:21" ht="15.65" customHeight="1" x14ac:dyDescent="0.35">
      <c r="A32" s="249" t="s">
        <v>568</v>
      </c>
      <c r="B32" s="239"/>
      <c r="C32" s="240" t="s">
        <v>114</v>
      </c>
      <c r="D32" s="241" t="s">
        <v>115</v>
      </c>
      <c r="E32" s="242" t="s">
        <v>43</v>
      </c>
      <c r="F32" s="243" t="s">
        <v>920</v>
      </c>
      <c r="G32" s="244">
        <v>55</v>
      </c>
      <c r="H32" s="238" t="s">
        <v>3539</v>
      </c>
      <c r="I32" s="245">
        <v>0</v>
      </c>
      <c r="J32" s="246">
        <v>36</v>
      </c>
      <c r="K32" s="247">
        <f>I32*J32</f>
        <v>0</v>
      </c>
      <c r="L32" s="238" t="s">
        <v>3584</v>
      </c>
      <c r="M32" s="245">
        <v>0</v>
      </c>
      <c r="N32" s="246">
        <v>12</v>
      </c>
      <c r="O32" s="247">
        <f>M32*N32</f>
        <v>0</v>
      </c>
      <c r="P32" s="238" t="s">
        <v>3629</v>
      </c>
      <c r="Q32" s="245">
        <v>0</v>
      </c>
      <c r="R32" s="246">
        <v>12</v>
      </c>
      <c r="S32" s="247">
        <f>Q32*R32</f>
        <v>0</v>
      </c>
      <c r="T32" s="303"/>
      <c r="U32" s="248"/>
    </row>
    <row r="33" spans="1:21" ht="15.65" customHeight="1" x14ac:dyDescent="0.35">
      <c r="A33" s="249" t="s">
        <v>569</v>
      </c>
      <c r="B33" s="239"/>
      <c r="C33" s="240"/>
      <c r="D33" s="241"/>
      <c r="E33" s="242"/>
      <c r="F33" s="243"/>
      <c r="G33" s="244"/>
      <c r="H33" s="238" t="s">
        <v>3540</v>
      </c>
      <c r="I33" s="245">
        <f>SUBTOTAL(9,I34:I45)</f>
        <v>0</v>
      </c>
      <c r="J33" s="246"/>
      <c r="K33" s="247">
        <f>SUBTOTAL(9,K34:K45)</f>
        <v>0</v>
      </c>
      <c r="L33" s="238" t="s">
        <v>3585</v>
      </c>
      <c r="M33" s="245">
        <f>SUBTOTAL(9,M34:M45)</f>
        <v>0</v>
      </c>
      <c r="N33" s="246"/>
      <c r="O33" s="247">
        <f>SUBTOTAL(9,O34:O45)</f>
        <v>0</v>
      </c>
      <c r="P33" s="238" t="s">
        <v>3630</v>
      </c>
      <c r="Q33" s="245">
        <f>SUBTOTAL(9,Q34:Q45)</f>
        <v>0</v>
      </c>
      <c r="R33" s="246"/>
      <c r="S33" s="247">
        <f>SUBTOTAL(9,S34:S45)</f>
        <v>0</v>
      </c>
      <c r="T33" s="303"/>
      <c r="U33" s="248"/>
    </row>
    <row r="34" spans="1:21" ht="15.65" customHeight="1" x14ac:dyDescent="0.35">
      <c r="A34" s="250" t="s">
        <v>2646</v>
      </c>
      <c r="B34" s="239"/>
      <c r="C34" s="240"/>
      <c r="D34" s="241"/>
      <c r="E34" s="242"/>
      <c r="F34" s="243"/>
      <c r="G34" s="244"/>
      <c r="H34" s="251" t="s">
        <v>3541</v>
      </c>
      <c r="I34" s="245">
        <f>SUBTOTAL(9,I35:I39)</f>
        <v>0</v>
      </c>
      <c r="J34" s="246"/>
      <c r="K34" s="247">
        <f>SUBTOTAL(9,K35:K39)</f>
        <v>0</v>
      </c>
      <c r="L34" s="251" t="s">
        <v>3586</v>
      </c>
      <c r="M34" s="245">
        <f>SUBTOTAL(9,M35:M39)</f>
        <v>0</v>
      </c>
      <c r="N34" s="246"/>
      <c r="O34" s="247">
        <f>SUBTOTAL(9,O35:O39)</f>
        <v>0</v>
      </c>
      <c r="P34" s="251" t="s">
        <v>3631</v>
      </c>
      <c r="Q34" s="245">
        <f>SUBTOTAL(9,Q35:Q39)</f>
        <v>0</v>
      </c>
      <c r="R34" s="246"/>
      <c r="S34" s="247">
        <f>SUBTOTAL(9,S35:S39)</f>
        <v>0</v>
      </c>
      <c r="T34" s="303"/>
      <c r="U34" s="248"/>
    </row>
    <row r="35" spans="1:21" ht="15.65" customHeight="1" x14ac:dyDescent="0.35">
      <c r="A35" s="252" t="s">
        <v>1067</v>
      </c>
      <c r="B35" s="239"/>
      <c r="C35" s="240" t="s">
        <v>114</v>
      </c>
      <c r="D35" s="241" t="s">
        <v>115</v>
      </c>
      <c r="E35" s="242" t="s">
        <v>43</v>
      </c>
      <c r="F35" s="243" t="s">
        <v>1075</v>
      </c>
      <c r="G35" s="244">
        <v>55</v>
      </c>
      <c r="H35" s="253" t="s">
        <v>3542</v>
      </c>
      <c r="I35" s="245">
        <v>0</v>
      </c>
      <c r="J35" s="246">
        <v>36</v>
      </c>
      <c r="K35" s="247">
        <f>I35*J35</f>
        <v>0</v>
      </c>
      <c r="L35" s="253" t="s">
        <v>3587</v>
      </c>
      <c r="M35" s="245">
        <v>0</v>
      </c>
      <c r="N35" s="246">
        <v>12</v>
      </c>
      <c r="O35" s="247">
        <f>M35*N35</f>
        <v>0</v>
      </c>
      <c r="P35" s="253" t="s">
        <v>3632</v>
      </c>
      <c r="Q35" s="245">
        <v>0</v>
      </c>
      <c r="R35" s="246">
        <v>12</v>
      </c>
      <c r="S35" s="247">
        <f>Q35*R35</f>
        <v>0</v>
      </c>
      <c r="T35" s="303"/>
      <c r="U35" s="248"/>
    </row>
    <row r="36" spans="1:21" ht="15.65" customHeight="1" x14ac:dyDescent="0.35">
      <c r="A36" s="252" t="s">
        <v>1068</v>
      </c>
      <c r="B36" s="239"/>
      <c r="C36" s="240" t="s">
        <v>114</v>
      </c>
      <c r="D36" s="241" t="s">
        <v>115</v>
      </c>
      <c r="E36" s="242" t="s">
        <v>43</v>
      </c>
      <c r="F36" s="243" t="s">
        <v>1076</v>
      </c>
      <c r="G36" s="244">
        <v>55</v>
      </c>
      <c r="H36" s="253" t="s">
        <v>3543</v>
      </c>
      <c r="I36" s="245">
        <v>0</v>
      </c>
      <c r="J36" s="246">
        <v>36</v>
      </c>
      <c r="K36" s="247">
        <f>I36*J36</f>
        <v>0</v>
      </c>
      <c r="L36" s="253" t="s">
        <v>3588</v>
      </c>
      <c r="M36" s="245">
        <v>0</v>
      </c>
      <c r="N36" s="246">
        <v>12</v>
      </c>
      <c r="O36" s="247">
        <f>M36*N36</f>
        <v>0</v>
      </c>
      <c r="P36" s="253" t="s">
        <v>3633</v>
      </c>
      <c r="Q36" s="245">
        <v>0</v>
      </c>
      <c r="R36" s="246">
        <v>12</v>
      </c>
      <c r="S36" s="247">
        <f>Q36*R36</f>
        <v>0</v>
      </c>
      <c r="T36" s="303"/>
      <c r="U36" s="248"/>
    </row>
    <row r="37" spans="1:21" ht="15.65" customHeight="1" x14ac:dyDescent="0.35">
      <c r="A37" s="252" t="s">
        <v>1069</v>
      </c>
      <c r="B37" s="239"/>
      <c r="C37" s="240" t="s">
        <v>114</v>
      </c>
      <c r="D37" s="241" t="s">
        <v>115</v>
      </c>
      <c r="E37" s="242" t="s">
        <v>43</v>
      </c>
      <c r="F37" s="243" t="s">
        <v>1077</v>
      </c>
      <c r="G37" s="244">
        <v>55</v>
      </c>
      <c r="H37" s="253" t="s">
        <v>3544</v>
      </c>
      <c r="I37" s="245">
        <v>0</v>
      </c>
      <c r="J37" s="246">
        <v>36</v>
      </c>
      <c r="K37" s="247">
        <f>I37*J37</f>
        <v>0</v>
      </c>
      <c r="L37" s="253" t="s">
        <v>3589</v>
      </c>
      <c r="M37" s="245">
        <v>0</v>
      </c>
      <c r="N37" s="246">
        <v>12</v>
      </c>
      <c r="O37" s="247">
        <f>M37*N37</f>
        <v>0</v>
      </c>
      <c r="P37" s="253" t="s">
        <v>3634</v>
      </c>
      <c r="Q37" s="245">
        <v>0</v>
      </c>
      <c r="R37" s="246">
        <v>12</v>
      </c>
      <c r="S37" s="247">
        <f>Q37*R37</f>
        <v>0</v>
      </c>
      <c r="T37" s="303"/>
      <c r="U37" s="248"/>
    </row>
    <row r="38" spans="1:21" ht="15.65" customHeight="1" x14ac:dyDescent="0.35">
      <c r="A38" s="252" t="s">
        <v>1070</v>
      </c>
      <c r="B38" s="239"/>
      <c r="C38" s="240" t="s">
        <v>114</v>
      </c>
      <c r="D38" s="241" t="s">
        <v>115</v>
      </c>
      <c r="E38" s="242" t="s">
        <v>43</v>
      </c>
      <c r="F38" s="243" t="s">
        <v>1078</v>
      </c>
      <c r="G38" s="244">
        <v>55</v>
      </c>
      <c r="H38" s="253" t="s">
        <v>3545</v>
      </c>
      <c r="I38" s="245">
        <v>0</v>
      </c>
      <c r="J38" s="246">
        <v>36</v>
      </c>
      <c r="K38" s="247">
        <f>I38*J38</f>
        <v>0</v>
      </c>
      <c r="L38" s="253" t="s">
        <v>3590</v>
      </c>
      <c r="M38" s="245">
        <v>0</v>
      </c>
      <c r="N38" s="246">
        <v>12</v>
      </c>
      <c r="O38" s="247">
        <f>M38*N38</f>
        <v>0</v>
      </c>
      <c r="P38" s="253" t="s">
        <v>3635</v>
      </c>
      <c r="Q38" s="245">
        <v>0</v>
      </c>
      <c r="R38" s="246">
        <v>12</v>
      </c>
      <c r="S38" s="247">
        <f>Q38*R38</f>
        <v>0</v>
      </c>
      <c r="T38" s="303"/>
      <c r="U38" s="248"/>
    </row>
    <row r="39" spans="1:21" ht="15.65" customHeight="1" x14ac:dyDescent="0.35">
      <c r="A39" s="252" t="s">
        <v>633</v>
      </c>
      <c r="B39" s="239"/>
      <c r="C39" s="240" t="s">
        <v>114</v>
      </c>
      <c r="D39" s="241" t="s">
        <v>115</v>
      </c>
      <c r="E39" s="242" t="s">
        <v>43</v>
      </c>
      <c r="F39" s="243" t="s">
        <v>609</v>
      </c>
      <c r="G39" s="244">
        <v>55</v>
      </c>
      <c r="H39" s="253" t="s">
        <v>3546</v>
      </c>
      <c r="I39" s="245">
        <v>0</v>
      </c>
      <c r="J39" s="246">
        <v>36</v>
      </c>
      <c r="K39" s="247">
        <f>I39*J39</f>
        <v>0</v>
      </c>
      <c r="L39" s="253" t="s">
        <v>3591</v>
      </c>
      <c r="M39" s="245">
        <v>0</v>
      </c>
      <c r="N39" s="246">
        <v>12</v>
      </c>
      <c r="O39" s="247">
        <f>M39*N39</f>
        <v>0</v>
      </c>
      <c r="P39" s="253" t="s">
        <v>3636</v>
      </c>
      <c r="Q39" s="245">
        <v>0</v>
      </c>
      <c r="R39" s="246">
        <v>12</v>
      </c>
      <c r="S39" s="247">
        <f>Q39*R39</f>
        <v>0</v>
      </c>
      <c r="T39" s="303"/>
      <c r="U39" s="248"/>
    </row>
    <row r="40" spans="1:21" ht="15.65" customHeight="1" x14ac:dyDescent="0.35">
      <c r="A40" s="250" t="s">
        <v>2645</v>
      </c>
      <c r="B40" s="239"/>
      <c r="C40" s="240"/>
      <c r="D40" s="241"/>
      <c r="E40" s="242"/>
      <c r="F40" s="243"/>
      <c r="G40" s="244"/>
      <c r="H40" s="251" t="s">
        <v>3547</v>
      </c>
      <c r="I40" s="245">
        <f>SUBTOTAL(9,I41:I45)</f>
        <v>0</v>
      </c>
      <c r="J40" s="246"/>
      <c r="K40" s="247">
        <f>SUBTOTAL(9,K41:K45)</f>
        <v>0</v>
      </c>
      <c r="L40" s="251" t="s">
        <v>3592</v>
      </c>
      <c r="M40" s="245">
        <f>SUBTOTAL(9,M41:M45)</f>
        <v>0</v>
      </c>
      <c r="N40" s="246"/>
      <c r="O40" s="247">
        <f>SUBTOTAL(9,O41:O45)</f>
        <v>0</v>
      </c>
      <c r="P40" s="251" t="s">
        <v>3637</v>
      </c>
      <c r="Q40" s="245">
        <f>SUBTOTAL(9,Q41:Q45)</f>
        <v>0</v>
      </c>
      <c r="R40" s="246"/>
      <c r="S40" s="247">
        <f>SUBTOTAL(9,S41:S45)</f>
        <v>0</v>
      </c>
      <c r="T40" s="303"/>
      <c r="U40" s="248"/>
    </row>
    <row r="41" spans="1:21" ht="15.65" customHeight="1" x14ac:dyDescent="0.35">
      <c r="A41" s="252" t="s">
        <v>1067</v>
      </c>
      <c r="B41" s="239"/>
      <c r="C41" s="240" t="s">
        <v>114</v>
      </c>
      <c r="D41" s="241" t="s">
        <v>115</v>
      </c>
      <c r="E41" s="242" t="s">
        <v>43</v>
      </c>
      <c r="F41" s="243" t="s">
        <v>1075</v>
      </c>
      <c r="G41" s="244">
        <v>55</v>
      </c>
      <c r="H41" s="253" t="s">
        <v>3548</v>
      </c>
      <c r="I41" s="245">
        <v>0</v>
      </c>
      <c r="J41" s="246">
        <v>36</v>
      </c>
      <c r="K41" s="247">
        <v>0</v>
      </c>
      <c r="L41" s="253" t="s">
        <v>3593</v>
      </c>
      <c r="M41" s="245">
        <v>0</v>
      </c>
      <c r="N41" s="246">
        <v>12</v>
      </c>
      <c r="O41" s="247">
        <v>0</v>
      </c>
      <c r="P41" s="253" t="s">
        <v>3638</v>
      </c>
      <c r="Q41" s="245">
        <v>0</v>
      </c>
      <c r="R41" s="246">
        <v>12</v>
      </c>
      <c r="S41" s="247">
        <v>0</v>
      </c>
      <c r="T41" s="303"/>
      <c r="U41" s="248"/>
    </row>
    <row r="42" spans="1:21" ht="15.65" customHeight="1" x14ac:dyDescent="0.35">
      <c r="A42" s="252" t="s">
        <v>1068</v>
      </c>
      <c r="B42" s="239"/>
      <c r="C42" s="240" t="s">
        <v>114</v>
      </c>
      <c r="D42" s="241" t="s">
        <v>115</v>
      </c>
      <c r="E42" s="242" t="s">
        <v>43</v>
      </c>
      <c r="F42" s="243" t="s">
        <v>1076</v>
      </c>
      <c r="G42" s="244">
        <v>55</v>
      </c>
      <c r="H42" s="253" t="s">
        <v>3549</v>
      </c>
      <c r="I42" s="245">
        <v>0</v>
      </c>
      <c r="J42" s="246">
        <v>36</v>
      </c>
      <c r="K42" s="247">
        <v>0</v>
      </c>
      <c r="L42" s="253" t="s">
        <v>3594</v>
      </c>
      <c r="M42" s="245">
        <v>0</v>
      </c>
      <c r="N42" s="246">
        <v>12</v>
      </c>
      <c r="O42" s="247">
        <v>0</v>
      </c>
      <c r="P42" s="253" t="s">
        <v>3639</v>
      </c>
      <c r="Q42" s="245">
        <v>0</v>
      </c>
      <c r="R42" s="246">
        <v>12</v>
      </c>
      <c r="S42" s="247">
        <v>0</v>
      </c>
      <c r="T42" s="303"/>
      <c r="U42" s="248"/>
    </row>
    <row r="43" spans="1:21" ht="15.65" customHeight="1" x14ac:dyDescent="0.35">
      <c r="A43" s="252" t="s">
        <v>1069</v>
      </c>
      <c r="B43" s="239"/>
      <c r="C43" s="240" t="s">
        <v>114</v>
      </c>
      <c r="D43" s="241" t="s">
        <v>115</v>
      </c>
      <c r="E43" s="242" t="s">
        <v>43</v>
      </c>
      <c r="F43" s="243" t="s">
        <v>1077</v>
      </c>
      <c r="G43" s="244">
        <v>55</v>
      </c>
      <c r="H43" s="253" t="s">
        <v>3550</v>
      </c>
      <c r="I43" s="245">
        <v>0</v>
      </c>
      <c r="J43" s="246">
        <v>36</v>
      </c>
      <c r="K43" s="247">
        <v>0</v>
      </c>
      <c r="L43" s="253" t="s">
        <v>3595</v>
      </c>
      <c r="M43" s="245">
        <v>0</v>
      </c>
      <c r="N43" s="246">
        <v>12</v>
      </c>
      <c r="O43" s="247">
        <v>0</v>
      </c>
      <c r="P43" s="253" t="s">
        <v>3640</v>
      </c>
      <c r="Q43" s="245">
        <v>0</v>
      </c>
      <c r="R43" s="246">
        <v>12</v>
      </c>
      <c r="S43" s="247">
        <v>0</v>
      </c>
      <c r="T43" s="303"/>
      <c r="U43" s="248"/>
    </row>
    <row r="44" spans="1:21" ht="15.65" customHeight="1" x14ac:dyDescent="0.35">
      <c r="A44" s="252" t="s">
        <v>1070</v>
      </c>
      <c r="B44" s="239"/>
      <c r="C44" s="240" t="s">
        <v>114</v>
      </c>
      <c r="D44" s="241" t="s">
        <v>115</v>
      </c>
      <c r="E44" s="242" t="s">
        <v>43</v>
      </c>
      <c r="F44" s="243" t="s">
        <v>1078</v>
      </c>
      <c r="G44" s="244">
        <v>55</v>
      </c>
      <c r="H44" s="253" t="s">
        <v>3551</v>
      </c>
      <c r="I44" s="245">
        <v>0</v>
      </c>
      <c r="J44" s="246">
        <v>36</v>
      </c>
      <c r="K44" s="247">
        <v>0</v>
      </c>
      <c r="L44" s="253" t="s">
        <v>3596</v>
      </c>
      <c r="M44" s="245">
        <v>0</v>
      </c>
      <c r="N44" s="246">
        <v>12</v>
      </c>
      <c r="O44" s="247">
        <v>0</v>
      </c>
      <c r="P44" s="253" t="s">
        <v>3641</v>
      </c>
      <c r="Q44" s="245">
        <v>0</v>
      </c>
      <c r="R44" s="246">
        <v>12</v>
      </c>
      <c r="S44" s="247">
        <v>0</v>
      </c>
      <c r="T44" s="303"/>
      <c r="U44" s="248"/>
    </row>
    <row r="45" spans="1:21" ht="15.65" customHeight="1" x14ac:dyDescent="0.35">
      <c r="A45" s="252" t="s">
        <v>633</v>
      </c>
      <c r="B45" s="239"/>
      <c r="C45" s="240" t="s">
        <v>114</v>
      </c>
      <c r="D45" s="241" t="s">
        <v>115</v>
      </c>
      <c r="E45" s="242" t="s">
        <v>43</v>
      </c>
      <c r="F45" s="243" t="s">
        <v>609</v>
      </c>
      <c r="G45" s="244">
        <v>55</v>
      </c>
      <c r="H45" s="253" t="s">
        <v>3552</v>
      </c>
      <c r="I45" s="245">
        <v>0</v>
      </c>
      <c r="J45" s="246">
        <v>36</v>
      </c>
      <c r="K45" s="247">
        <v>0</v>
      </c>
      <c r="L45" s="253" t="s">
        <v>3597</v>
      </c>
      <c r="M45" s="245">
        <v>0</v>
      </c>
      <c r="N45" s="246">
        <v>12</v>
      </c>
      <c r="O45" s="247">
        <v>0</v>
      </c>
      <c r="P45" s="253" t="s">
        <v>3642</v>
      </c>
      <c r="Q45" s="245">
        <v>0</v>
      </c>
      <c r="R45" s="246">
        <v>12</v>
      </c>
      <c r="S45" s="247">
        <v>0</v>
      </c>
      <c r="T45" s="303"/>
      <c r="U45" s="248"/>
    </row>
    <row r="46" spans="1:21" s="228" customFormat="1" ht="15.65" customHeight="1" x14ac:dyDescent="0.35">
      <c r="A46" s="229" t="s">
        <v>42</v>
      </c>
      <c r="B46" s="230" t="s">
        <v>704</v>
      </c>
      <c r="C46" s="231"/>
      <c r="D46" s="232"/>
      <c r="E46" s="233"/>
      <c r="F46" s="234"/>
      <c r="G46" s="235"/>
      <c r="H46" s="229" t="s">
        <v>3553</v>
      </c>
      <c r="I46" s="236">
        <f>SUBTOTAL(9,I47)</f>
        <v>0</v>
      </c>
      <c r="J46" s="254"/>
      <c r="K46" s="226">
        <f>SUBTOTAL(9,K47)</f>
        <v>0</v>
      </c>
      <c r="L46" s="229" t="s">
        <v>3598</v>
      </c>
      <c r="M46" s="236">
        <f>SUBTOTAL(9,M47)</f>
        <v>0</v>
      </c>
      <c r="N46" s="254"/>
      <c r="O46" s="226">
        <f>SUBTOTAL(9,O47)</f>
        <v>0</v>
      </c>
      <c r="P46" s="229" t="s">
        <v>3643</v>
      </c>
      <c r="Q46" s="236">
        <f>SUBTOTAL(9,Q47)</f>
        <v>0</v>
      </c>
      <c r="R46" s="254"/>
      <c r="S46" s="226">
        <f>SUBTOTAL(9,S47)</f>
        <v>0</v>
      </c>
      <c r="T46" s="303"/>
      <c r="U46" s="227"/>
    </row>
    <row r="47" spans="1:21" ht="18.649999999999999" customHeight="1" x14ac:dyDescent="0.35">
      <c r="A47" s="238" t="s">
        <v>550</v>
      </c>
      <c r="B47" s="239"/>
      <c r="C47" s="240" t="s">
        <v>114</v>
      </c>
      <c r="D47" s="241" t="s">
        <v>115</v>
      </c>
      <c r="E47" s="242" t="s">
        <v>43</v>
      </c>
      <c r="F47" s="243" t="s">
        <v>920</v>
      </c>
      <c r="G47" s="244">
        <v>14</v>
      </c>
      <c r="H47" s="238" t="s">
        <v>3554</v>
      </c>
      <c r="I47" s="245">
        <v>0</v>
      </c>
      <c r="J47" s="246">
        <v>36</v>
      </c>
      <c r="K47" s="247">
        <f>I47*J47</f>
        <v>0</v>
      </c>
      <c r="L47" s="238" t="s">
        <v>3599</v>
      </c>
      <c r="M47" s="245">
        <v>0</v>
      </c>
      <c r="N47" s="246">
        <v>12</v>
      </c>
      <c r="O47" s="247">
        <f>M47*N47</f>
        <v>0</v>
      </c>
      <c r="P47" s="238" t="s">
        <v>3644</v>
      </c>
      <c r="Q47" s="245">
        <v>0</v>
      </c>
      <c r="R47" s="246">
        <v>12</v>
      </c>
      <c r="S47" s="247">
        <f>Q47*R47</f>
        <v>0</v>
      </c>
      <c r="T47" s="303"/>
      <c r="U47" s="248"/>
    </row>
    <row r="48" spans="1:21" s="259" customFormat="1" ht="15.65" customHeight="1" x14ac:dyDescent="0.35">
      <c r="A48" s="255" t="s">
        <v>12</v>
      </c>
      <c r="B48" s="230">
        <v>7</v>
      </c>
      <c r="C48" s="231"/>
      <c r="D48" s="232"/>
      <c r="E48" s="233"/>
      <c r="F48" s="256"/>
      <c r="G48" s="257"/>
      <c r="H48" s="258" t="s">
        <v>3555</v>
      </c>
      <c r="I48" s="236">
        <f>SUBTOTAL(9,I49:I51)</f>
        <v>0</v>
      </c>
      <c r="J48" s="246"/>
      <c r="K48" s="226">
        <f>SUBTOTAL(9,K49:K51)</f>
        <v>0</v>
      </c>
      <c r="L48" s="258" t="s">
        <v>3600</v>
      </c>
      <c r="M48" s="236">
        <f>SUBTOTAL(9,M49:M51)</f>
        <v>0</v>
      </c>
      <c r="N48" s="246"/>
      <c r="O48" s="226">
        <f>SUBTOTAL(9,O49:O51)</f>
        <v>0</v>
      </c>
      <c r="P48" s="258" t="s">
        <v>3645</v>
      </c>
      <c r="Q48" s="236">
        <f>SUBTOTAL(9,Q49:Q51)</f>
        <v>0</v>
      </c>
      <c r="R48" s="246"/>
      <c r="S48" s="226">
        <f>SUBTOTAL(9,S49:S51)</f>
        <v>0</v>
      </c>
      <c r="T48" s="303"/>
      <c r="U48" s="227"/>
    </row>
    <row r="49" spans="1:21" ht="15.65" customHeight="1" x14ac:dyDescent="0.35">
      <c r="A49" s="260" t="s">
        <v>98</v>
      </c>
      <c r="B49" s="239">
        <v>7.1</v>
      </c>
      <c r="C49" s="240" t="s">
        <v>114</v>
      </c>
      <c r="D49" s="241" t="s">
        <v>115</v>
      </c>
      <c r="E49" s="242" t="s">
        <v>43</v>
      </c>
      <c r="F49" s="242" t="s">
        <v>99</v>
      </c>
      <c r="G49" s="244">
        <v>1</v>
      </c>
      <c r="H49" s="238" t="s">
        <v>2432</v>
      </c>
      <c r="I49" s="245">
        <v>0</v>
      </c>
      <c r="J49" s="246">
        <v>36</v>
      </c>
      <c r="K49" s="247">
        <f>$G49*I49*J49</f>
        <v>0</v>
      </c>
      <c r="L49" s="238" t="s">
        <v>2435</v>
      </c>
      <c r="M49" s="245">
        <v>0</v>
      </c>
      <c r="N49" s="246">
        <v>12</v>
      </c>
      <c r="O49" s="247">
        <f>$G49*M49*N49</f>
        <v>0</v>
      </c>
      <c r="P49" s="238" t="s">
        <v>2438</v>
      </c>
      <c r="Q49" s="245">
        <v>0</v>
      </c>
      <c r="R49" s="246">
        <v>12</v>
      </c>
      <c r="S49" s="247">
        <f>$G49*Q49*R49</f>
        <v>0</v>
      </c>
      <c r="T49" s="303"/>
      <c r="U49" s="248"/>
    </row>
    <row r="50" spans="1:21" ht="46.5" x14ac:dyDescent="0.35">
      <c r="A50" s="260" t="s">
        <v>116</v>
      </c>
      <c r="B50" s="239" t="s">
        <v>258</v>
      </c>
      <c r="C50" s="240" t="s">
        <v>114</v>
      </c>
      <c r="D50" s="241" t="s">
        <v>115</v>
      </c>
      <c r="E50" s="242" t="s">
        <v>43</v>
      </c>
      <c r="F50" s="261" t="s">
        <v>99</v>
      </c>
      <c r="G50" s="244">
        <v>1</v>
      </c>
      <c r="H50" s="238" t="s">
        <v>2433</v>
      </c>
      <c r="I50" s="245">
        <v>0</v>
      </c>
      <c r="J50" s="246">
        <v>36</v>
      </c>
      <c r="K50" s="247">
        <f>$G50*I50*J50</f>
        <v>0</v>
      </c>
      <c r="L50" s="238" t="s">
        <v>2436</v>
      </c>
      <c r="M50" s="245">
        <v>0</v>
      </c>
      <c r="N50" s="246">
        <v>12</v>
      </c>
      <c r="O50" s="247">
        <f>$G50*M50*N50</f>
        <v>0</v>
      </c>
      <c r="P50" s="238" t="s">
        <v>2439</v>
      </c>
      <c r="Q50" s="245">
        <v>0</v>
      </c>
      <c r="R50" s="246">
        <v>12</v>
      </c>
      <c r="S50" s="247">
        <f>$G50*Q50*R50</f>
        <v>0</v>
      </c>
      <c r="T50" s="303"/>
      <c r="U50" s="248"/>
    </row>
    <row r="51" spans="1:21" ht="16" customHeight="1" thickBot="1" x14ac:dyDescent="0.4">
      <c r="A51" s="262" t="s">
        <v>100</v>
      </c>
      <c r="B51" s="263">
        <v>10.1</v>
      </c>
      <c r="C51" s="264" t="s">
        <v>114</v>
      </c>
      <c r="D51" s="265" t="s">
        <v>115</v>
      </c>
      <c r="E51" s="266" t="s">
        <v>43</v>
      </c>
      <c r="F51" s="266" t="s">
        <v>99</v>
      </c>
      <c r="G51" s="267">
        <v>1</v>
      </c>
      <c r="H51" s="268" t="s">
        <v>2434</v>
      </c>
      <c r="I51" s="269">
        <v>0</v>
      </c>
      <c r="J51" s="263">
        <v>36</v>
      </c>
      <c r="K51" s="270">
        <f>$G51*I51*J51</f>
        <v>0</v>
      </c>
      <c r="L51" s="268" t="s">
        <v>2437</v>
      </c>
      <c r="M51" s="269">
        <v>0</v>
      </c>
      <c r="N51" s="263">
        <v>12</v>
      </c>
      <c r="O51" s="270">
        <f>$G51*M51*N51</f>
        <v>0</v>
      </c>
      <c r="P51" s="268" t="s">
        <v>2440</v>
      </c>
      <c r="Q51" s="269">
        <v>0</v>
      </c>
      <c r="R51" s="263">
        <v>12</v>
      </c>
      <c r="S51" s="270">
        <f>$G51*Q51*R51</f>
        <v>0</v>
      </c>
      <c r="T51" s="304"/>
      <c r="U51" s="271"/>
    </row>
    <row r="52" spans="1:21" ht="50.15" customHeight="1" thickBot="1" x14ac:dyDescent="0.4"/>
    <row r="53" spans="1:21" ht="64" customHeight="1" x14ac:dyDescent="0.35">
      <c r="A53" s="313" t="s">
        <v>311</v>
      </c>
      <c r="B53" s="315" t="s">
        <v>265</v>
      </c>
      <c r="C53" s="315" t="s">
        <v>13</v>
      </c>
      <c r="D53" s="315" t="s">
        <v>14</v>
      </c>
      <c r="E53" s="315" t="s">
        <v>16</v>
      </c>
      <c r="F53" s="315" t="s">
        <v>17</v>
      </c>
      <c r="G53" s="305" t="s">
        <v>608</v>
      </c>
      <c r="H53" s="310" t="s">
        <v>705</v>
      </c>
      <c r="I53" s="311"/>
      <c r="J53" s="311"/>
      <c r="K53" s="312"/>
      <c r="L53" s="310" t="s">
        <v>706</v>
      </c>
      <c r="M53" s="311"/>
      <c r="N53" s="311"/>
      <c r="O53" s="311"/>
      <c r="P53" s="310" t="s">
        <v>707</v>
      </c>
      <c r="Q53" s="311"/>
      <c r="R53" s="311"/>
      <c r="S53" s="311"/>
      <c r="T53" s="313" t="s">
        <v>269</v>
      </c>
      <c r="U53" s="305" t="s">
        <v>19</v>
      </c>
    </row>
    <row r="54" spans="1:21" ht="31" x14ac:dyDescent="0.35">
      <c r="A54" s="314"/>
      <c r="B54" s="316"/>
      <c r="C54" s="316"/>
      <c r="D54" s="316"/>
      <c r="E54" s="316"/>
      <c r="F54" s="316"/>
      <c r="G54" s="306"/>
      <c r="H54" s="218" t="s">
        <v>11</v>
      </c>
      <c r="I54" s="219" t="s">
        <v>921</v>
      </c>
      <c r="J54" s="219" t="s">
        <v>44</v>
      </c>
      <c r="K54" s="220" t="s">
        <v>712</v>
      </c>
      <c r="L54" s="218" t="s">
        <v>11</v>
      </c>
      <c r="M54" s="219" t="s">
        <v>921</v>
      </c>
      <c r="N54" s="219" t="s">
        <v>44</v>
      </c>
      <c r="O54" s="220" t="s">
        <v>713</v>
      </c>
      <c r="P54" s="218" t="s">
        <v>11</v>
      </c>
      <c r="Q54" s="219" t="s">
        <v>921</v>
      </c>
      <c r="R54" s="219" t="s">
        <v>44</v>
      </c>
      <c r="S54" s="220" t="s">
        <v>714</v>
      </c>
      <c r="T54" s="314"/>
      <c r="U54" s="306"/>
    </row>
    <row r="55" spans="1:21" ht="15.5" x14ac:dyDescent="0.35">
      <c r="A55" s="221" t="s">
        <v>563</v>
      </c>
      <c r="B55" s="222"/>
      <c r="C55" s="222"/>
      <c r="D55" s="222"/>
      <c r="E55" s="222"/>
      <c r="F55" s="222"/>
      <c r="G55" s="223"/>
      <c r="H55" s="224" t="s">
        <v>540</v>
      </c>
      <c r="I55" s="222"/>
      <c r="J55" s="225"/>
      <c r="K55" s="226">
        <f>SUBTOTAL(9,K56:K98)</f>
        <v>0</v>
      </c>
      <c r="L55" s="224" t="s">
        <v>725</v>
      </c>
      <c r="M55" s="222"/>
      <c r="N55" s="225"/>
      <c r="O55" s="226">
        <f>SUBTOTAL(9,O56:O98)</f>
        <v>0</v>
      </c>
      <c r="P55" s="224" t="s">
        <v>736</v>
      </c>
      <c r="Q55" s="222"/>
      <c r="R55" s="225"/>
      <c r="S55" s="226">
        <f>SUBTOTAL(9,S56:S98)</f>
        <v>0</v>
      </c>
      <c r="T55" s="302"/>
      <c r="U55" s="227"/>
    </row>
    <row r="56" spans="1:21" ht="15.5" x14ac:dyDescent="0.35">
      <c r="A56" s="229" t="s">
        <v>39</v>
      </c>
      <c r="B56" s="230" t="s">
        <v>701</v>
      </c>
      <c r="C56" s="231"/>
      <c r="D56" s="232"/>
      <c r="E56" s="233"/>
      <c r="F56" s="234"/>
      <c r="G56" s="235"/>
      <c r="H56" s="229" t="s">
        <v>3646</v>
      </c>
      <c r="I56" s="236">
        <f>SUBTOTAL(9,I57:I65)</f>
        <v>0</v>
      </c>
      <c r="J56" s="237"/>
      <c r="K56" s="226">
        <f>SUBTOTAL(9,K57:K65)</f>
        <v>0</v>
      </c>
      <c r="L56" s="229" t="s">
        <v>3689</v>
      </c>
      <c r="M56" s="236">
        <f>SUBTOTAL(9,M57:M65)</f>
        <v>0</v>
      </c>
      <c r="N56" s="237"/>
      <c r="O56" s="226">
        <f>SUBTOTAL(9,O57:O65)</f>
        <v>0</v>
      </c>
      <c r="P56" s="229" t="s">
        <v>3732</v>
      </c>
      <c r="Q56" s="236">
        <f>SUBTOTAL(9,Q57:Q65)</f>
        <v>0</v>
      </c>
      <c r="R56" s="237"/>
      <c r="S56" s="226">
        <f>SUBTOTAL(9,S57:S65)</f>
        <v>0</v>
      </c>
      <c r="T56" s="303"/>
      <c r="U56" s="227"/>
    </row>
    <row r="57" spans="1:21" ht="15.5" x14ac:dyDescent="0.35">
      <c r="A57" s="238" t="s">
        <v>550</v>
      </c>
      <c r="B57" s="239"/>
      <c r="C57" s="240"/>
      <c r="D57" s="241"/>
      <c r="E57" s="242"/>
      <c r="F57" s="243"/>
      <c r="G57" s="244"/>
      <c r="H57" s="238" t="s">
        <v>3647</v>
      </c>
      <c r="I57" s="245">
        <f>SUBTOTAL(9,I58:I59)</f>
        <v>0</v>
      </c>
      <c r="J57" s="246"/>
      <c r="K57" s="247">
        <f>SUBTOTAL(9,K58:K59)</f>
        <v>0</v>
      </c>
      <c r="L57" s="238" t="s">
        <v>3690</v>
      </c>
      <c r="M57" s="245">
        <f>SUBTOTAL(9,M58:M59)</f>
        <v>0</v>
      </c>
      <c r="N57" s="246"/>
      <c r="O57" s="247">
        <f>SUBTOTAL(9,O58:O59)</f>
        <v>0</v>
      </c>
      <c r="P57" s="238" t="s">
        <v>3733</v>
      </c>
      <c r="Q57" s="245">
        <f>SUBTOTAL(9,Q58:Q59)</f>
        <v>0</v>
      </c>
      <c r="R57" s="246"/>
      <c r="S57" s="247">
        <f>SUBTOTAL(9,S58:S59)</f>
        <v>0</v>
      </c>
      <c r="T57" s="303"/>
      <c r="U57" s="248"/>
    </row>
    <row r="58" spans="1:21" ht="15.5" x14ac:dyDescent="0.35">
      <c r="A58" s="251" t="s">
        <v>708</v>
      </c>
      <c r="B58" s="239"/>
      <c r="C58" s="240" t="s">
        <v>114</v>
      </c>
      <c r="D58" s="241" t="s">
        <v>115</v>
      </c>
      <c r="E58" s="242" t="s">
        <v>43</v>
      </c>
      <c r="F58" s="243" t="s">
        <v>542</v>
      </c>
      <c r="G58" s="244">
        <v>1</v>
      </c>
      <c r="H58" s="251" t="s">
        <v>3648</v>
      </c>
      <c r="I58" s="245">
        <v>0</v>
      </c>
      <c r="J58" s="246">
        <v>36</v>
      </c>
      <c r="K58" s="247">
        <f>I58*J58</f>
        <v>0</v>
      </c>
      <c r="L58" s="251" t="s">
        <v>3691</v>
      </c>
      <c r="M58" s="245">
        <v>0</v>
      </c>
      <c r="N58" s="246">
        <v>12</v>
      </c>
      <c r="O58" s="247">
        <f>M58*N58</f>
        <v>0</v>
      </c>
      <c r="P58" s="251" t="s">
        <v>3734</v>
      </c>
      <c r="Q58" s="245">
        <v>0</v>
      </c>
      <c r="R58" s="246">
        <v>12</v>
      </c>
      <c r="S58" s="247">
        <f>Q58*R58</f>
        <v>0</v>
      </c>
      <c r="T58" s="303"/>
      <c r="U58" s="248"/>
    </row>
    <row r="59" spans="1:21" ht="15.5" x14ac:dyDescent="0.35">
      <c r="A59" s="251" t="s">
        <v>138</v>
      </c>
      <c r="B59" s="239"/>
      <c r="C59" s="240" t="s">
        <v>114</v>
      </c>
      <c r="D59" s="241" t="s">
        <v>115</v>
      </c>
      <c r="E59" s="242" t="s">
        <v>43</v>
      </c>
      <c r="F59" s="243" t="s">
        <v>138</v>
      </c>
      <c r="G59" s="244">
        <v>1</v>
      </c>
      <c r="H59" s="251" t="s">
        <v>3649</v>
      </c>
      <c r="I59" s="245">
        <v>0</v>
      </c>
      <c r="J59" s="246">
        <v>36</v>
      </c>
      <c r="K59" s="247">
        <f>I59*J59</f>
        <v>0</v>
      </c>
      <c r="L59" s="251" t="s">
        <v>3692</v>
      </c>
      <c r="M59" s="245">
        <v>0</v>
      </c>
      <c r="N59" s="246">
        <v>12</v>
      </c>
      <c r="O59" s="247">
        <f>M59*N59</f>
        <v>0</v>
      </c>
      <c r="P59" s="251" t="s">
        <v>3735</v>
      </c>
      <c r="Q59" s="245">
        <v>0</v>
      </c>
      <c r="R59" s="246">
        <v>12</v>
      </c>
      <c r="S59" s="247">
        <f>Q59*R59</f>
        <v>0</v>
      </c>
      <c r="T59" s="303"/>
      <c r="U59" s="248"/>
    </row>
    <row r="60" spans="1:21" ht="15.5" x14ac:dyDescent="0.35">
      <c r="A60" s="238" t="s">
        <v>160</v>
      </c>
      <c r="B60" s="239"/>
      <c r="C60" s="240"/>
      <c r="D60" s="241"/>
      <c r="E60" s="242"/>
      <c r="F60" s="243"/>
      <c r="G60" s="244"/>
      <c r="H60" s="238" t="s">
        <v>3650</v>
      </c>
      <c r="I60" s="245">
        <f>SUBTOTAL(9,I61:I65)</f>
        <v>0</v>
      </c>
      <c r="J60" s="246"/>
      <c r="K60" s="247">
        <f>SUBTOTAL(9,K61:K65)</f>
        <v>0</v>
      </c>
      <c r="L60" s="238" t="s">
        <v>3693</v>
      </c>
      <c r="M60" s="245">
        <f>SUBTOTAL(9,M61:M65)</f>
        <v>0</v>
      </c>
      <c r="N60" s="246"/>
      <c r="O60" s="247">
        <f>SUBTOTAL(9,O61:O65)</f>
        <v>0</v>
      </c>
      <c r="P60" s="238" t="s">
        <v>3736</v>
      </c>
      <c r="Q60" s="245">
        <f>SUBTOTAL(9,Q61:Q65)</f>
        <v>0</v>
      </c>
      <c r="R60" s="246"/>
      <c r="S60" s="247">
        <f>SUBTOTAL(9,S61:S65)</f>
        <v>0</v>
      </c>
      <c r="T60" s="303"/>
      <c r="U60" s="248"/>
    </row>
    <row r="61" spans="1:21" ht="15.5" x14ac:dyDescent="0.35">
      <c r="A61" s="251" t="s">
        <v>709</v>
      </c>
      <c r="B61" s="239"/>
      <c r="C61" s="240" t="s">
        <v>114</v>
      </c>
      <c r="D61" s="241" t="s">
        <v>115</v>
      </c>
      <c r="E61" s="242" t="s">
        <v>43</v>
      </c>
      <c r="F61" s="243" t="s">
        <v>542</v>
      </c>
      <c r="G61" s="244">
        <v>1</v>
      </c>
      <c r="H61" s="251" t="s">
        <v>3651</v>
      </c>
      <c r="I61" s="245">
        <v>0</v>
      </c>
      <c r="J61" s="246">
        <v>36</v>
      </c>
      <c r="K61" s="247">
        <f>I61*J61</f>
        <v>0</v>
      </c>
      <c r="L61" s="251" t="s">
        <v>3694</v>
      </c>
      <c r="M61" s="245">
        <v>0</v>
      </c>
      <c r="N61" s="246">
        <v>12</v>
      </c>
      <c r="O61" s="247">
        <f>M61*N61</f>
        <v>0</v>
      </c>
      <c r="P61" s="251" t="s">
        <v>3737</v>
      </c>
      <c r="Q61" s="245">
        <v>0</v>
      </c>
      <c r="R61" s="246">
        <v>12</v>
      </c>
      <c r="S61" s="247">
        <f>Q61*R61</f>
        <v>0</v>
      </c>
      <c r="T61" s="303"/>
      <c r="U61" s="248"/>
    </row>
    <row r="62" spans="1:21" ht="15.5" x14ac:dyDescent="0.35">
      <c r="A62" s="251" t="s">
        <v>1036</v>
      </c>
      <c r="B62" s="239"/>
      <c r="C62" s="240" t="s">
        <v>114</v>
      </c>
      <c r="D62" s="241" t="s">
        <v>115</v>
      </c>
      <c r="E62" s="242" t="s">
        <v>43</v>
      </c>
      <c r="F62" s="243" t="s">
        <v>542</v>
      </c>
      <c r="G62" s="244">
        <v>1</v>
      </c>
      <c r="H62" s="251" t="s">
        <v>3652</v>
      </c>
      <c r="I62" s="245">
        <v>0</v>
      </c>
      <c r="J62" s="246">
        <v>36</v>
      </c>
      <c r="K62" s="247">
        <f>I62*J62</f>
        <v>0</v>
      </c>
      <c r="L62" s="251" t="s">
        <v>3695</v>
      </c>
      <c r="M62" s="245">
        <v>0</v>
      </c>
      <c r="N62" s="246">
        <v>12</v>
      </c>
      <c r="O62" s="247">
        <f>M62*N62</f>
        <v>0</v>
      </c>
      <c r="P62" s="251" t="s">
        <v>3738</v>
      </c>
      <c r="Q62" s="245">
        <v>0</v>
      </c>
      <c r="R62" s="246">
        <v>12</v>
      </c>
      <c r="S62" s="247">
        <f>Q62*R62</f>
        <v>0</v>
      </c>
      <c r="T62" s="303"/>
      <c r="U62" s="248"/>
    </row>
    <row r="63" spans="1:21" ht="15.5" x14ac:dyDescent="0.35">
      <c r="A63" s="251" t="s">
        <v>1037</v>
      </c>
      <c r="B63" s="239"/>
      <c r="C63" s="240" t="s">
        <v>114</v>
      </c>
      <c r="D63" s="241" t="s">
        <v>115</v>
      </c>
      <c r="E63" s="242" t="s">
        <v>43</v>
      </c>
      <c r="F63" s="243" t="s">
        <v>542</v>
      </c>
      <c r="G63" s="244">
        <v>1</v>
      </c>
      <c r="H63" s="251" t="s">
        <v>3653</v>
      </c>
      <c r="I63" s="245">
        <v>0</v>
      </c>
      <c r="J63" s="246">
        <v>36</v>
      </c>
      <c r="K63" s="247">
        <f>I63*J63</f>
        <v>0</v>
      </c>
      <c r="L63" s="251" t="s">
        <v>3696</v>
      </c>
      <c r="M63" s="245">
        <v>0</v>
      </c>
      <c r="N63" s="246">
        <v>12</v>
      </c>
      <c r="O63" s="247">
        <f>M63*N63</f>
        <v>0</v>
      </c>
      <c r="P63" s="251" t="s">
        <v>3739</v>
      </c>
      <c r="Q63" s="245">
        <v>0</v>
      </c>
      <c r="R63" s="246">
        <v>12</v>
      </c>
      <c r="S63" s="247">
        <f>Q63*R63</f>
        <v>0</v>
      </c>
      <c r="T63" s="303"/>
      <c r="U63" s="248"/>
    </row>
    <row r="64" spans="1:21" ht="15.5" x14ac:dyDescent="0.35">
      <c r="A64" s="251" t="s">
        <v>1038</v>
      </c>
      <c r="B64" s="239"/>
      <c r="C64" s="240" t="s">
        <v>114</v>
      </c>
      <c r="D64" s="241" t="s">
        <v>115</v>
      </c>
      <c r="E64" s="242" t="s">
        <v>43</v>
      </c>
      <c r="F64" s="243" t="s">
        <v>138</v>
      </c>
      <c r="G64" s="244">
        <v>1</v>
      </c>
      <c r="H64" s="251" t="s">
        <v>3654</v>
      </c>
      <c r="I64" s="245">
        <v>0</v>
      </c>
      <c r="J64" s="246">
        <v>36</v>
      </c>
      <c r="K64" s="247">
        <f>I64*J64</f>
        <v>0</v>
      </c>
      <c r="L64" s="251" t="s">
        <v>3697</v>
      </c>
      <c r="M64" s="245">
        <v>0</v>
      </c>
      <c r="N64" s="246">
        <v>12</v>
      </c>
      <c r="O64" s="247">
        <f>M64*N64</f>
        <v>0</v>
      </c>
      <c r="P64" s="251" t="s">
        <v>3740</v>
      </c>
      <c r="Q64" s="245">
        <v>0</v>
      </c>
      <c r="R64" s="246">
        <v>12</v>
      </c>
      <c r="S64" s="247">
        <f>Q64*R64</f>
        <v>0</v>
      </c>
      <c r="T64" s="303"/>
      <c r="U64" s="248"/>
    </row>
    <row r="65" spans="1:21" ht="15.5" x14ac:dyDescent="0.35">
      <c r="A65" s="251" t="s">
        <v>1039</v>
      </c>
      <c r="B65" s="239"/>
      <c r="C65" s="240" t="s">
        <v>114</v>
      </c>
      <c r="D65" s="241" t="s">
        <v>115</v>
      </c>
      <c r="E65" s="242" t="s">
        <v>43</v>
      </c>
      <c r="F65" s="243" t="s">
        <v>138</v>
      </c>
      <c r="G65" s="244">
        <v>1</v>
      </c>
      <c r="H65" s="251" t="s">
        <v>3655</v>
      </c>
      <c r="I65" s="245">
        <v>0</v>
      </c>
      <c r="J65" s="246">
        <v>36</v>
      </c>
      <c r="K65" s="247">
        <f>I65*J65</f>
        <v>0</v>
      </c>
      <c r="L65" s="251" t="s">
        <v>3698</v>
      </c>
      <c r="M65" s="245">
        <v>0</v>
      </c>
      <c r="N65" s="246">
        <v>12</v>
      </c>
      <c r="O65" s="247">
        <f>M65*N65</f>
        <v>0</v>
      </c>
      <c r="P65" s="251" t="s">
        <v>3741</v>
      </c>
      <c r="Q65" s="245">
        <v>0</v>
      </c>
      <c r="R65" s="246">
        <v>12</v>
      </c>
      <c r="S65" s="247">
        <f>Q65*R65</f>
        <v>0</v>
      </c>
      <c r="T65" s="303"/>
      <c r="U65" s="248"/>
    </row>
    <row r="66" spans="1:21" ht="15.5" x14ac:dyDescent="0.35">
      <c r="A66" s="229" t="s">
        <v>40</v>
      </c>
      <c r="B66" s="230" t="s">
        <v>702</v>
      </c>
      <c r="C66" s="231"/>
      <c r="D66" s="232"/>
      <c r="E66" s="233"/>
      <c r="F66" s="234"/>
      <c r="G66" s="235"/>
      <c r="H66" s="229" t="s">
        <v>3656</v>
      </c>
      <c r="I66" s="236">
        <f>SUBTOTAL(9,I67:I77)</f>
        <v>0</v>
      </c>
      <c r="J66" s="237"/>
      <c r="K66" s="226">
        <f>SUBTOTAL(9,K67:K77)</f>
        <v>0</v>
      </c>
      <c r="L66" s="229" t="s">
        <v>3699</v>
      </c>
      <c r="M66" s="236">
        <f>SUBTOTAL(9,M67:M77)</f>
        <v>0</v>
      </c>
      <c r="N66" s="237"/>
      <c r="O66" s="226">
        <f>SUBTOTAL(9,O67:O77)</f>
        <v>0</v>
      </c>
      <c r="P66" s="229" t="s">
        <v>3742</v>
      </c>
      <c r="Q66" s="236">
        <f>SUBTOTAL(9,Q67:Q77)</f>
        <v>0</v>
      </c>
      <c r="R66" s="237"/>
      <c r="S66" s="226">
        <f>SUBTOTAL(9,S67:S77)</f>
        <v>0</v>
      </c>
      <c r="T66" s="303"/>
      <c r="U66" s="227"/>
    </row>
    <row r="67" spans="1:21" ht="15.5" x14ac:dyDescent="0.35">
      <c r="A67" s="238" t="s">
        <v>550</v>
      </c>
      <c r="B67" s="239"/>
      <c r="C67" s="240"/>
      <c r="D67" s="241"/>
      <c r="E67" s="242"/>
      <c r="F67" s="243"/>
      <c r="G67" s="244"/>
      <c r="H67" s="238" t="s">
        <v>3657</v>
      </c>
      <c r="I67" s="245">
        <f>SUBTOTAL(9,I68:I70)</f>
        <v>0</v>
      </c>
      <c r="J67" s="246"/>
      <c r="K67" s="247">
        <f>SUBTOTAL(9,K68:K70)</f>
        <v>0</v>
      </c>
      <c r="L67" s="238" t="s">
        <v>3700</v>
      </c>
      <c r="M67" s="245">
        <f>SUBTOTAL(9,M68:M70)</f>
        <v>0</v>
      </c>
      <c r="N67" s="246"/>
      <c r="O67" s="247">
        <f>SUBTOTAL(9,O68:O70)</f>
        <v>0</v>
      </c>
      <c r="P67" s="238" t="s">
        <v>3743</v>
      </c>
      <c r="Q67" s="245">
        <f>SUBTOTAL(9,Q68:Q70)</f>
        <v>0</v>
      </c>
      <c r="R67" s="246"/>
      <c r="S67" s="247">
        <f>SUBTOTAL(9,S68:S70)</f>
        <v>0</v>
      </c>
      <c r="T67" s="303"/>
      <c r="U67" s="248"/>
    </row>
    <row r="68" spans="1:21" ht="15.5" x14ac:dyDescent="0.35">
      <c r="A68" s="251" t="s">
        <v>708</v>
      </c>
      <c r="B68" s="239"/>
      <c r="C68" s="240" t="s">
        <v>114</v>
      </c>
      <c r="D68" s="241" t="s">
        <v>115</v>
      </c>
      <c r="E68" s="242" t="s">
        <v>43</v>
      </c>
      <c r="F68" s="243" t="s">
        <v>542</v>
      </c>
      <c r="G68" s="244">
        <v>1</v>
      </c>
      <c r="H68" s="251" t="s">
        <v>3658</v>
      </c>
      <c r="I68" s="245">
        <v>0</v>
      </c>
      <c r="J68" s="246">
        <v>36</v>
      </c>
      <c r="K68" s="247">
        <f>I68*J68</f>
        <v>0</v>
      </c>
      <c r="L68" s="251" t="s">
        <v>3701</v>
      </c>
      <c r="M68" s="245">
        <v>0</v>
      </c>
      <c r="N68" s="246">
        <v>12</v>
      </c>
      <c r="O68" s="247">
        <f>M68*N68</f>
        <v>0</v>
      </c>
      <c r="P68" s="251" t="s">
        <v>3744</v>
      </c>
      <c r="Q68" s="245">
        <v>0</v>
      </c>
      <c r="R68" s="246">
        <v>12</v>
      </c>
      <c r="S68" s="247">
        <f>Q68*R68</f>
        <v>0</v>
      </c>
      <c r="T68" s="303"/>
      <c r="U68" s="248"/>
    </row>
    <row r="69" spans="1:21" ht="15.5" x14ac:dyDescent="0.35">
      <c r="A69" s="251" t="s">
        <v>138</v>
      </c>
      <c r="B69" s="239"/>
      <c r="C69" s="240" t="s">
        <v>114</v>
      </c>
      <c r="D69" s="241" t="s">
        <v>115</v>
      </c>
      <c r="E69" s="242" t="s">
        <v>43</v>
      </c>
      <c r="F69" s="243" t="s">
        <v>138</v>
      </c>
      <c r="G69" s="244">
        <v>1</v>
      </c>
      <c r="H69" s="251" t="s">
        <v>3659</v>
      </c>
      <c r="I69" s="245">
        <v>0</v>
      </c>
      <c r="J69" s="246">
        <v>36</v>
      </c>
      <c r="K69" s="247">
        <f>I69*J69</f>
        <v>0</v>
      </c>
      <c r="L69" s="251" t="s">
        <v>3702</v>
      </c>
      <c r="M69" s="245">
        <v>0</v>
      </c>
      <c r="N69" s="246">
        <v>12</v>
      </c>
      <c r="O69" s="247">
        <f>M69*N69</f>
        <v>0</v>
      </c>
      <c r="P69" s="251" t="s">
        <v>3745</v>
      </c>
      <c r="Q69" s="245">
        <v>0</v>
      </c>
      <c r="R69" s="246">
        <v>12</v>
      </c>
      <c r="S69" s="247">
        <f>Q69*R69</f>
        <v>0</v>
      </c>
      <c r="T69" s="303"/>
      <c r="U69" s="248"/>
    </row>
    <row r="70" spans="1:21" ht="15.5" x14ac:dyDescent="0.35">
      <c r="A70" s="251" t="s">
        <v>710</v>
      </c>
      <c r="B70" s="239"/>
      <c r="C70" s="240" t="s">
        <v>114</v>
      </c>
      <c r="D70" s="241" t="s">
        <v>115</v>
      </c>
      <c r="E70" s="242" t="s">
        <v>43</v>
      </c>
      <c r="F70" s="243" t="s">
        <v>711</v>
      </c>
      <c r="G70" s="244">
        <v>1</v>
      </c>
      <c r="H70" s="251" t="s">
        <v>3660</v>
      </c>
      <c r="I70" s="245">
        <v>0</v>
      </c>
      <c r="J70" s="246">
        <v>36</v>
      </c>
      <c r="K70" s="247">
        <f>I70*J70</f>
        <v>0</v>
      </c>
      <c r="L70" s="251" t="s">
        <v>3703</v>
      </c>
      <c r="M70" s="245">
        <v>0</v>
      </c>
      <c r="N70" s="246">
        <v>12</v>
      </c>
      <c r="O70" s="247">
        <f>M70*N70</f>
        <v>0</v>
      </c>
      <c r="P70" s="251" t="s">
        <v>3746</v>
      </c>
      <c r="Q70" s="245">
        <v>0</v>
      </c>
      <c r="R70" s="246">
        <v>12</v>
      </c>
      <c r="S70" s="247">
        <f>Q70*R70</f>
        <v>0</v>
      </c>
      <c r="T70" s="303"/>
      <c r="U70" s="248"/>
    </row>
    <row r="71" spans="1:21" ht="15.5" x14ac:dyDescent="0.35">
      <c r="A71" s="238" t="s">
        <v>160</v>
      </c>
      <c r="B71" s="239"/>
      <c r="C71" s="240"/>
      <c r="D71" s="241"/>
      <c r="E71" s="242"/>
      <c r="F71" s="243"/>
      <c r="G71" s="244"/>
      <c r="H71" s="238" t="s">
        <v>3661</v>
      </c>
      <c r="I71" s="245">
        <f>SUBTOTAL(9,I72:I77)</f>
        <v>0</v>
      </c>
      <c r="J71" s="246"/>
      <c r="K71" s="247">
        <f>SUBTOTAL(9,K72:K77)</f>
        <v>0</v>
      </c>
      <c r="L71" s="238" t="s">
        <v>3704</v>
      </c>
      <c r="M71" s="245">
        <f>SUBTOTAL(9,M72:M77)</f>
        <v>0</v>
      </c>
      <c r="N71" s="246"/>
      <c r="O71" s="247">
        <f>SUBTOTAL(9,O72:O77)</f>
        <v>0</v>
      </c>
      <c r="P71" s="238" t="s">
        <v>3747</v>
      </c>
      <c r="Q71" s="245">
        <f>SUBTOTAL(9,Q72:Q77)</f>
        <v>0</v>
      </c>
      <c r="R71" s="246"/>
      <c r="S71" s="247">
        <f>SUBTOTAL(9,S72:S77)</f>
        <v>0</v>
      </c>
      <c r="T71" s="303"/>
      <c r="U71" s="248"/>
    </row>
    <row r="72" spans="1:21" ht="15.5" x14ac:dyDescent="0.35">
      <c r="A72" s="251" t="s">
        <v>709</v>
      </c>
      <c r="B72" s="239"/>
      <c r="C72" s="240" t="s">
        <v>114</v>
      </c>
      <c r="D72" s="241" t="s">
        <v>115</v>
      </c>
      <c r="E72" s="242" t="s">
        <v>43</v>
      </c>
      <c r="F72" s="243" t="s">
        <v>542</v>
      </c>
      <c r="G72" s="244">
        <v>1</v>
      </c>
      <c r="H72" s="251" t="s">
        <v>3662</v>
      </c>
      <c r="I72" s="245">
        <v>0</v>
      </c>
      <c r="J72" s="246">
        <v>36</v>
      </c>
      <c r="K72" s="247">
        <f t="shared" ref="K72:K77" si="0">I72*J72</f>
        <v>0</v>
      </c>
      <c r="L72" s="251" t="s">
        <v>3705</v>
      </c>
      <c r="M72" s="245">
        <v>0</v>
      </c>
      <c r="N72" s="246">
        <v>12</v>
      </c>
      <c r="O72" s="247">
        <f t="shared" ref="O72:O77" si="1">M72*N72</f>
        <v>0</v>
      </c>
      <c r="P72" s="251" t="s">
        <v>3748</v>
      </c>
      <c r="Q72" s="245">
        <v>0</v>
      </c>
      <c r="R72" s="246">
        <v>12</v>
      </c>
      <c r="S72" s="247">
        <f t="shared" ref="S72:S77" si="2">Q72*R72</f>
        <v>0</v>
      </c>
      <c r="T72" s="303"/>
      <c r="U72" s="248"/>
    </row>
    <row r="73" spans="1:21" ht="15.5" x14ac:dyDescent="0.35">
      <c r="A73" s="251" t="s">
        <v>1036</v>
      </c>
      <c r="B73" s="239"/>
      <c r="C73" s="240" t="s">
        <v>114</v>
      </c>
      <c r="D73" s="241" t="s">
        <v>115</v>
      </c>
      <c r="E73" s="242" t="s">
        <v>43</v>
      </c>
      <c r="F73" s="243" t="s">
        <v>542</v>
      </c>
      <c r="G73" s="244">
        <v>1</v>
      </c>
      <c r="H73" s="251" t="s">
        <v>3663</v>
      </c>
      <c r="I73" s="245">
        <v>0</v>
      </c>
      <c r="J73" s="246">
        <v>36</v>
      </c>
      <c r="K73" s="247">
        <f t="shared" si="0"/>
        <v>0</v>
      </c>
      <c r="L73" s="251" t="s">
        <v>3706</v>
      </c>
      <c r="M73" s="245">
        <v>0</v>
      </c>
      <c r="N73" s="246">
        <v>12</v>
      </c>
      <c r="O73" s="247">
        <f t="shared" si="1"/>
        <v>0</v>
      </c>
      <c r="P73" s="251" t="s">
        <v>3749</v>
      </c>
      <c r="Q73" s="245">
        <v>0</v>
      </c>
      <c r="R73" s="246">
        <v>12</v>
      </c>
      <c r="S73" s="247">
        <f t="shared" si="2"/>
        <v>0</v>
      </c>
      <c r="T73" s="303"/>
      <c r="U73" s="248"/>
    </row>
    <row r="74" spans="1:21" ht="15.5" x14ac:dyDescent="0.35">
      <c r="A74" s="251" t="s">
        <v>1037</v>
      </c>
      <c r="B74" s="239"/>
      <c r="C74" s="240" t="s">
        <v>114</v>
      </c>
      <c r="D74" s="241" t="s">
        <v>115</v>
      </c>
      <c r="E74" s="242" t="s">
        <v>43</v>
      </c>
      <c r="F74" s="243" t="s">
        <v>542</v>
      </c>
      <c r="G74" s="244">
        <v>1</v>
      </c>
      <c r="H74" s="251" t="s">
        <v>3664</v>
      </c>
      <c r="I74" s="245">
        <v>0</v>
      </c>
      <c r="J74" s="246">
        <v>36</v>
      </c>
      <c r="K74" s="247">
        <f t="shared" si="0"/>
        <v>0</v>
      </c>
      <c r="L74" s="251" t="s">
        <v>3707</v>
      </c>
      <c r="M74" s="245">
        <v>0</v>
      </c>
      <c r="N74" s="246">
        <v>12</v>
      </c>
      <c r="O74" s="247">
        <f t="shared" si="1"/>
        <v>0</v>
      </c>
      <c r="P74" s="251" t="s">
        <v>3750</v>
      </c>
      <c r="Q74" s="245">
        <v>0</v>
      </c>
      <c r="R74" s="246">
        <v>12</v>
      </c>
      <c r="S74" s="247">
        <f t="shared" si="2"/>
        <v>0</v>
      </c>
      <c r="T74" s="303"/>
      <c r="U74" s="248"/>
    </row>
    <row r="75" spans="1:21" ht="15.5" x14ac:dyDescent="0.35">
      <c r="A75" s="251" t="s">
        <v>1038</v>
      </c>
      <c r="B75" s="239"/>
      <c r="C75" s="240" t="s">
        <v>114</v>
      </c>
      <c r="D75" s="241" t="s">
        <v>115</v>
      </c>
      <c r="E75" s="242" t="s">
        <v>43</v>
      </c>
      <c r="F75" s="243" t="s">
        <v>138</v>
      </c>
      <c r="G75" s="244">
        <v>1</v>
      </c>
      <c r="H75" s="251" t="s">
        <v>3665</v>
      </c>
      <c r="I75" s="245">
        <v>0</v>
      </c>
      <c r="J75" s="246">
        <v>36</v>
      </c>
      <c r="K75" s="247">
        <f t="shared" si="0"/>
        <v>0</v>
      </c>
      <c r="L75" s="251" t="s">
        <v>3708</v>
      </c>
      <c r="M75" s="245">
        <v>0</v>
      </c>
      <c r="N75" s="246">
        <v>12</v>
      </c>
      <c r="O75" s="247">
        <f t="shared" si="1"/>
        <v>0</v>
      </c>
      <c r="P75" s="251" t="s">
        <v>3751</v>
      </c>
      <c r="Q75" s="245">
        <v>0</v>
      </c>
      <c r="R75" s="246">
        <v>12</v>
      </c>
      <c r="S75" s="247">
        <f t="shared" si="2"/>
        <v>0</v>
      </c>
      <c r="T75" s="303"/>
      <c r="U75" s="248"/>
    </row>
    <row r="76" spans="1:21" ht="15.5" x14ac:dyDescent="0.35">
      <c r="A76" s="251" t="s">
        <v>1039</v>
      </c>
      <c r="B76" s="239"/>
      <c r="C76" s="240" t="s">
        <v>114</v>
      </c>
      <c r="D76" s="241" t="s">
        <v>115</v>
      </c>
      <c r="E76" s="242" t="s">
        <v>43</v>
      </c>
      <c r="F76" s="243" t="s">
        <v>138</v>
      </c>
      <c r="G76" s="244">
        <v>1</v>
      </c>
      <c r="H76" s="251" t="s">
        <v>3666</v>
      </c>
      <c r="I76" s="245">
        <v>0</v>
      </c>
      <c r="J76" s="246">
        <v>36</v>
      </c>
      <c r="K76" s="247">
        <f t="shared" si="0"/>
        <v>0</v>
      </c>
      <c r="L76" s="251" t="s">
        <v>3709</v>
      </c>
      <c r="M76" s="245">
        <v>0</v>
      </c>
      <c r="N76" s="246">
        <v>12</v>
      </c>
      <c r="O76" s="247">
        <f t="shared" si="1"/>
        <v>0</v>
      </c>
      <c r="P76" s="251" t="s">
        <v>3752</v>
      </c>
      <c r="Q76" s="245">
        <v>0</v>
      </c>
      <c r="R76" s="246">
        <v>12</v>
      </c>
      <c r="S76" s="247">
        <f t="shared" si="2"/>
        <v>0</v>
      </c>
      <c r="T76" s="303"/>
      <c r="U76" s="248"/>
    </row>
    <row r="77" spans="1:21" ht="15.5" x14ac:dyDescent="0.35">
      <c r="A77" s="251" t="s">
        <v>710</v>
      </c>
      <c r="B77" s="239"/>
      <c r="C77" s="240" t="s">
        <v>114</v>
      </c>
      <c r="D77" s="241" t="s">
        <v>115</v>
      </c>
      <c r="E77" s="242" t="s">
        <v>43</v>
      </c>
      <c r="F77" s="243" t="s">
        <v>711</v>
      </c>
      <c r="G77" s="244">
        <v>1</v>
      </c>
      <c r="H77" s="251" t="s">
        <v>3667</v>
      </c>
      <c r="I77" s="245">
        <v>0</v>
      </c>
      <c r="J77" s="246">
        <v>36</v>
      </c>
      <c r="K77" s="247">
        <f t="shared" si="0"/>
        <v>0</v>
      </c>
      <c r="L77" s="251" t="s">
        <v>3710</v>
      </c>
      <c r="M77" s="245">
        <v>0</v>
      </c>
      <c r="N77" s="246">
        <v>12</v>
      </c>
      <c r="O77" s="247">
        <f t="shared" si="1"/>
        <v>0</v>
      </c>
      <c r="P77" s="251" t="s">
        <v>3753</v>
      </c>
      <c r="Q77" s="245">
        <v>0</v>
      </c>
      <c r="R77" s="246">
        <v>12</v>
      </c>
      <c r="S77" s="247">
        <f t="shared" si="2"/>
        <v>0</v>
      </c>
      <c r="T77" s="303"/>
      <c r="U77" s="248"/>
    </row>
    <row r="78" spans="1:21" ht="15.5" x14ac:dyDescent="0.35">
      <c r="A78" s="229" t="s">
        <v>41</v>
      </c>
      <c r="B78" s="230" t="s">
        <v>703</v>
      </c>
      <c r="C78" s="231"/>
      <c r="D78" s="232"/>
      <c r="E78" s="233"/>
      <c r="F78" s="234"/>
      <c r="G78" s="235"/>
      <c r="H78" s="229" t="s">
        <v>3668</v>
      </c>
      <c r="I78" s="236">
        <f>SUBTOTAL(9,I79:I96)</f>
        <v>0</v>
      </c>
      <c r="J78" s="254"/>
      <c r="K78" s="226">
        <f>SUBTOTAL(9,K79:K96)</f>
        <v>0</v>
      </c>
      <c r="L78" s="229" t="s">
        <v>3711</v>
      </c>
      <c r="M78" s="236">
        <f>SUBTOTAL(9,M79:M96)</f>
        <v>0</v>
      </c>
      <c r="N78" s="254"/>
      <c r="O78" s="226">
        <f>SUBTOTAL(9,O79:O96)</f>
        <v>0</v>
      </c>
      <c r="P78" s="229" t="s">
        <v>3754</v>
      </c>
      <c r="Q78" s="236">
        <f>SUBTOTAL(9,Q79:Q96)</f>
        <v>0</v>
      </c>
      <c r="R78" s="254"/>
      <c r="S78" s="226">
        <f>SUBTOTAL(9,S79:S96)</f>
        <v>0</v>
      </c>
      <c r="T78" s="303"/>
      <c r="U78" s="227"/>
    </row>
    <row r="79" spans="1:21" ht="15.5" x14ac:dyDescent="0.35">
      <c r="A79" s="238" t="s">
        <v>550</v>
      </c>
      <c r="B79" s="239"/>
      <c r="C79" s="240"/>
      <c r="D79" s="241"/>
      <c r="E79" s="242"/>
      <c r="F79" s="243"/>
      <c r="G79" s="244"/>
      <c r="H79" s="238" t="s">
        <v>3669</v>
      </c>
      <c r="I79" s="245">
        <f>SUBTOTAL(9,I80:I82)</f>
        <v>0</v>
      </c>
      <c r="J79" s="246"/>
      <c r="K79" s="247">
        <f>SUBTOTAL(9,K80:K82)</f>
        <v>0</v>
      </c>
      <c r="L79" s="238" t="s">
        <v>3712</v>
      </c>
      <c r="M79" s="245">
        <f>SUBTOTAL(9,M80:M82)</f>
        <v>0</v>
      </c>
      <c r="N79" s="246"/>
      <c r="O79" s="247">
        <f>SUBTOTAL(9,O80:O82)</f>
        <v>0</v>
      </c>
      <c r="P79" s="238" t="s">
        <v>3755</v>
      </c>
      <c r="Q79" s="245">
        <f>SUBTOTAL(9,Q80:Q82)</f>
        <v>0</v>
      </c>
      <c r="R79" s="246"/>
      <c r="S79" s="247">
        <f>SUBTOTAL(9,S80:S82)</f>
        <v>0</v>
      </c>
      <c r="T79" s="303"/>
      <c r="U79" s="248"/>
    </row>
    <row r="80" spans="1:21" ht="15.5" x14ac:dyDescent="0.35">
      <c r="A80" s="251" t="s">
        <v>708</v>
      </c>
      <c r="B80" s="239"/>
      <c r="C80" s="240" t="s">
        <v>114</v>
      </c>
      <c r="D80" s="241" t="s">
        <v>115</v>
      </c>
      <c r="E80" s="242" t="s">
        <v>43</v>
      </c>
      <c r="F80" s="243" t="s">
        <v>542</v>
      </c>
      <c r="G80" s="244">
        <v>1</v>
      </c>
      <c r="H80" s="251" t="s">
        <v>3670</v>
      </c>
      <c r="I80" s="245">
        <v>0</v>
      </c>
      <c r="J80" s="246">
        <v>36</v>
      </c>
      <c r="K80" s="247">
        <f>I80*J80</f>
        <v>0</v>
      </c>
      <c r="L80" s="251" t="s">
        <v>3713</v>
      </c>
      <c r="M80" s="245">
        <v>0</v>
      </c>
      <c r="N80" s="246">
        <v>12</v>
      </c>
      <c r="O80" s="247">
        <f>M80*N80</f>
        <v>0</v>
      </c>
      <c r="P80" s="251" t="s">
        <v>3756</v>
      </c>
      <c r="Q80" s="245">
        <v>0</v>
      </c>
      <c r="R80" s="246">
        <v>12</v>
      </c>
      <c r="S80" s="247">
        <f>Q80*R80</f>
        <v>0</v>
      </c>
      <c r="T80" s="303"/>
      <c r="U80" s="248"/>
    </row>
    <row r="81" spans="1:21" ht="15.5" x14ac:dyDescent="0.35">
      <c r="A81" s="251" t="s">
        <v>138</v>
      </c>
      <c r="B81" s="239"/>
      <c r="C81" s="240" t="s">
        <v>114</v>
      </c>
      <c r="D81" s="241" t="s">
        <v>115</v>
      </c>
      <c r="E81" s="242" t="s">
        <v>43</v>
      </c>
      <c r="F81" s="243" t="s">
        <v>138</v>
      </c>
      <c r="G81" s="244">
        <v>1</v>
      </c>
      <c r="H81" s="251" t="s">
        <v>3671</v>
      </c>
      <c r="I81" s="245">
        <v>0</v>
      </c>
      <c r="J81" s="246">
        <v>36</v>
      </c>
      <c r="K81" s="247">
        <f>I81*J81</f>
        <v>0</v>
      </c>
      <c r="L81" s="251" t="s">
        <v>3714</v>
      </c>
      <c r="M81" s="245">
        <v>0</v>
      </c>
      <c r="N81" s="246">
        <v>12</v>
      </c>
      <c r="O81" s="247">
        <f>M81*N81</f>
        <v>0</v>
      </c>
      <c r="P81" s="251" t="s">
        <v>3757</v>
      </c>
      <c r="Q81" s="245">
        <v>0</v>
      </c>
      <c r="R81" s="246">
        <v>12</v>
      </c>
      <c r="S81" s="247">
        <f>Q81*R81</f>
        <v>0</v>
      </c>
      <c r="T81" s="303"/>
      <c r="U81" s="248"/>
    </row>
    <row r="82" spans="1:21" ht="15.5" x14ac:dyDescent="0.35">
      <c r="A82" s="251" t="s">
        <v>710</v>
      </c>
      <c r="B82" s="239"/>
      <c r="C82" s="240" t="s">
        <v>114</v>
      </c>
      <c r="D82" s="241" t="s">
        <v>115</v>
      </c>
      <c r="E82" s="242" t="s">
        <v>43</v>
      </c>
      <c r="F82" s="243" t="s">
        <v>711</v>
      </c>
      <c r="G82" s="244">
        <v>1</v>
      </c>
      <c r="H82" s="251" t="s">
        <v>3672</v>
      </c>
      <c r="I82" s="245">
        <v>0</v>
      </c>
      <c r="J82" s="246">
        <v>36</v>
      </c>
      <c r="K82" s="247">
        <f>I82*J82</f>
        <v>0</v>
      </c>
      <c r="L82" s="251" t="s">
        <v>3715</v>
      </c>
      <c r="M82" s="245">
        <v>0</v>
      </c>
      <c r="N82" s="246">
        <v>12</v>
      </c>
      <c r="O82" s="247">
        <f>M82*N82</f>
        <v>0</v>
      </c>
      <c r="P82" s="251" t="s">
        <v>3758</v>
      </c>
      <c r="Q82" s="245">
        <v>0</v>
      </c>
      <c r="R82" s="246">
        <v>12</v>
      </c>
      <c r="S82" s="247">
        <f>Q82*R82</f>
        <v>0</v>
      </c>
      <c r="T82" s="303"/>
      <c r="U82" s="248"/>
    </row>
    <row r="83" spans="1:21" ht="15.5" x14ac:dyDescent="0.35">
      <c r="A83" s="238" t="s">
        <v>160</v>
      </c>
      <c r="B83" s="239"/>
      <c r="C83" s="240"/>
      <c r="D83" s="241"/>
      <c r="E83" s="242"/>
      <c r="F83" s="243"/>
      <c r="G83" s="244"/>
      <c r="H83" s="238" t="s">
        <v>3673</v>
      </c>
      <c r="I83" s="245">
        <f>SUBTOTAL(9,I84:I89)</f>
        <v>0</v>
      </c>
      <c r="J83" s="246"/>
      <c r="K83" s="247">
        <f>SUBTOTAL(9,K84:K89)</f>
        <v>0</v>
      </c>
      <c r="L83" s="238" t="s">
        <v>3716</v>
      </c>
      <c r="M83" s="245">
        <f>SUBTOTAL(9,M84:M89)</f>
        <v>0</v>
      </c>
      <c r="N83" s="246"/>
      <c r="O83" s="247">
        <f>SUBTOTAL(9,O84:O89)</f>
        <v>0</v>
      </c>
      <c r="P83" s="238" t="s">
        <v>3759</v>
      </c>
      <c r="Q83" s="245">
        <f>SUBTOTAL(9,Q84:Q89)</f>
        <v>0</v>
      </c>
      <c r="R83" s="246"/>
      <c r="S83" s="247">
        <f>SUBTOTAL(9,S84:S89)</f>
        <v>0</v>
      </c>
      <c r="T83" s="303"/>
      <c r="U83" s="248"/>
    </row>
    <row r="84" spans="1:21" ht="15.5" x14ac:dyDescent="0.35">
      <c r="A84" s="251" t="s">
        <v>709</v>
      </c>
      <c r="B84" s="239"/>
      <c r="C84" s="240" t="s">
        <v>114</v>
      </c>
      <c r="D84" s="241" t="s">
        <v>115</v>
      </c>
      <c r="E84" s="242" t="s">
        <v>43</v>
      </c>
      <c r="F84" s="243" t="s">
        <v>542</v>
      </c>
      <c r="G84" s="244">
        <v>1</v>
      </c>
      <c r="H84" s="251" t="s">
        <v>3674</v>
      </c>
      <c r="I84" s="245">
        <v>0</v>
      </c>
      <c r="J84" s="246">
        <v>36</v>
      </c>
      <c r="K84" s="247">
        <f t="shared" ref="K84:K89" si="3">I84*J84</f>
        <v>0</v>
      </c>
      <c r="L84" s="251" t="s">
        <v>3717</v>
      </c>
      <c r="M84" s="245">
        <v>0</v>
      </c>
      <c r="N84" s="246">
        <v>12</v>
      </c>
      <c r="O84" s="247">
        <f t="shared" ref="O84:O89" si="4">M84*N84</f>
        <v>0</v>
      </c>
      <c r="P84" s="251" t="s">
        <v>3760</v>
      </c>
      <c r="Q84" s="245">
        <v>0</v>
      </c>
      <c r="R84" s="246">
        <v>12</v>
      </c>
      <c r="S84" s="247">
        <f t="shared" ref="S84:S89" si="5">Q84*R84</f>
        <v>0</v>
      </c>
      <c r="T84" s="303"/>
      <c r="U84" s="248"/>
    </row>
    <row r="85" spans="1:21" ht="15.5" x14ac:dyDescent="0.35">
      <c r="A85" s="251" t="s">
        <v>1036</v>
      </c>
      <c r="B85" s="239"/>
      <c r="C85" s="240" t="s">
        <v>114</v>
      </c>
      <c r="D85" s="241" t="s">
        <v>115</v>
      </c>
      <c r="E85" s="242" t="s">
        <v>43</v>
      </c>
      <c r="F85" s="243" t="s">
        <v>542</v>
      </c>
      <c r="G85" s="244">
        <v>1</v>
      </c>
      <c r="H85" s="251" t="s">
        <v>3675</v>
      </c>
      <c r="I85" s="245">
        <v>0</v>
      </c>
      <c r="J85" s="246">
        <v>36</v>
      </c>
      <c r="K85" s="247">
        <f t="shared" si="3"/>
        <v>0</v>
      </c>
      <c r="L85" s="251" t="s">
        <v>3718</v>
      </c>
      <c r="M85" s="245">
        <v>0</v>
      </c>
      <c r="N85" s="246">
        <v>12</v>
      </c>
      <c r="O85" s="247">
        <f t="shared" si="4"/>
        <v>0</v>
      </c>
      <c r="P85" s="251" t="s">
        <v>3761</v>
      </c>
      <c r="Q85" s="245">
        <v>0</v>
      </c>
      <c r="R85" s="246">
        <v>12</v>
      </c>
      <c r="S85" s="247">
        <f t="shared" si="5"/>
        <v>0</v>
      </c>
      <c r="T85" s="303"/>
      <c r="U85" s="248"/>
    </row>
    <row r="86" spans="1:21" ht="15.5" x14ac:dyDescent="0.35">
      <c r="A86" s="251" t="s">
        <v>1037</v>
      </c>
      <c r="B86" s="239"/>
      <c r="C86" s="240" t="s">
        <v>114</v>
      </c>
      <c r="D86" s="241" t="s">
        <v>115</v>
      </c>
      <c r="E86" s="242" t="s">
        <v>43</v>
      </c>
      <c r="F86" s="243" t="s">
        <v>542</v>
      </c>
      <c r="G86" s="244">
        <v>1</v>
      </c>
      <c r="H86" s="251" t="s">
        <v>3676</v>
      </c>
      <c r="I86" s="245">
        <v>0</v>
      </c>
      <c r="J86" s="246">
        <v>36</v>
      </c>
      <c r="K86" s="247">
        <f t="shared" si="3"/>
        <v>0</v>
      </c>
      <c r="L86" s="251" t="s">
        <v>3719</v>
      </c>
      <c r="M86" s="245">
        <v>0</v>
      </c>
      <c r="N86" s="246">
        <v>12</v>
      </c>
      <c r="O86" s="247">
        <f t="shared" si="4"/>
        <v>0</v>
      </c>
      <c r="P86" s="251" t="s">
        <v>3762</v>
      </c>
      <c r="Q86" s="245">
        <v>0</v>
      </c>
      <c r="R86" s="246">
        <v>12</v>
      </c>
      <c r="S86" s="247">
        <f t="shared" si="5"/>
        <v>0</v>
      </c>
      <c r="T86" s="303"/>
      <c r="U86" s="248"/>
    </row>
    <row r="87" spans="1:21" ht="15.5" x14ac:dyDescent="0.35">
      <c r="A87" s="251" t="s">
        <v>1038</v>
      </c>
      <c r="B87" s="239"/>
      <c r="C87" s="240" t="s">
        <v>114</v>
      </c>
      <c r="D87" s="241" t="s">
        <v>115</v>
      </c>
      <c r="E87" s="242" t="s">
        <v>43</v>
      </c>
      <c r="F87" s="243" t="s">
        <v>138</v>
      </c>
      <c r="G87" s="244">
        <v>1</v>
      </c>
      <c r="H87" s="251" t="s">
        <v>3677</v>
      </c>
      <c r="I87" s="245">
        <v>0</v>
      </c>
      <c r="J87" s="246">
        <v>36</v>
      </c>
      <c r="K87" s="247">
        <f t="shared" si="3"/>
        <v>0</v>
      </c>
      <c r="L87" s="251" t="s">
        <v>3720</v>
      </c>
      <c r="M87" s="245">
        <v>0</v>
      </c>
      <c r="N87" s="246">
        <v>12</v>
      </c>
      <c r="O87" s="247">
        <f t="shared" si="4"/>
        <v>0</v>
      </c>
      <c r="P87" s="251" t="s">
        <v>3763</v>
      </c>
      <c r="Q87" s="245">
        <v>0</v>
      </c>
      <c r="R87" s="246">
        <v>12</v>
      </c>
      <c r="S87" s="247">
        <f t="shared" si="5"/>
        <v>0</v>
      </c>
      <c r="T87" s="303"/>
      <c r="U87" s="248"/>
    </row>
    <row r="88" spans="1:21" ht="15.5" x14ac:dyDescent="0.35">
      <c r="A88" s="251" t="s">
        <v>1039</v>
      </c>
      <c r="B88" s="239"/>
      <c r="C88" s="240" t="s">
        <v>114</v>
      </c>
      <c r="D88" s="241" t="s">
        <v>115</v>
      </c>
      <c r="E88" s="242" t="s">
        <v>43</v>
      </c>
      <c r="F88" s="243" t="s">
        <v>138</v>
      </c>
      <c r="G88" s="244">
        <v>1</v>
      </c>
      <c r="H88" s="251" t="s">
        <v>3678</v>
      </c>
      <c r="I88" s="245">
        <v>0</v>
      </c>
      <c r="J88" s="246">
        <v>36</v>
      </c>
      <c r="K88" s="247">
        <f t="shared" si="3"/>
        <v>0</v>
      </c>
      <c r="L88" s="251" t="s">
        <v>3721</v>
      </c>
      <c r="M88" s="245">
        <v>0</v>
      </c>
      <c r="N88" s="246">
        <v>12</v>
      </c>
      <c r="O88" s="247">
        <f t="shared" si="4"/>
        <v>0</v>
      </c>
      <c r="P88" s="251" t="s">
        <v>3764</v>
      </c>
      <c r="Q88" s="245">
        <v>0</v>
      </c>
      <c r="R88" s="246">
        <v>12</v>
      </c>
      <c r="S88" s="247">
        <f t="shared" si="5"/>
        <v>0</v>
      </c>
      <c r="T88" s="303"/>
      <c r="U88" s="248"/>
    </row>
    <row r="89" spans="1:21" ht="15.5" x14ac:dyDescent="0.35">
      <c r="A89" s="251" t="s">
        <v>710</v>
      </c>
      <c r="B89" s="239"/>
      <c r="C89" s="240" t="s">
        <v>114</v>
      </c>
      <c r="D89" s="241" t="s">
        <v>115</v>
      </c>
      <c r="E89" s="242" t="s">
        <v>43</v>
      </c>
      <c r="F89" s="243" t="s">
        <v>711</v>
      </c>
      <c r="G89" s="244">
        <v>1</v>
      </c>
      <c r="H89" s="251" t="s">
        <v>3679</v>
      </c>
      <c r="I89" s="245">
        <v>0</v>
      </c>
      <c r="J89" s="246">
        <v>36</v>
      </c>
      <c r="K89" s="247">
        <f t="shared" si="3"/>
        <v>0</v>
      </c>
      <c r="L89" s="251" t="s">
        <v>3722</v>
      </c>
      <c r="M89" s="245">
        <v>0</v>
      </c>
      <c r="N89" s="246">
        <v>12</v>
      </c>
      <c r="O89" s="247">
        <f t="shared" si="4"/>
        <v>0</v>
      </c>
      <c r="P89" s="251" t="s">
        <v>3765</v>
      </c>
      <c r="Q89" s="245">
        <v>0</v>
      </c>
      <c r="R89" s="246">
        <v>12</v>
      </c>
      <c r="S89" s="247">
        <f t="shared" si="5"/>
        <v>0</v>
      </c>
      <c r="T89" s="303"/>
      <c r="U89" s="248"/>
    </row>
    <row r="90" spans="1:21" ht="15.5" x14ac:dyDescent="0.35">
      <c r="A90" s="249" t="s">
        <v>568</v>
      </c>
      <c r="B90" s="239"/>
      <c r="C90" s="240"/>
      <c r="D90" s="241"/>
      <c r="E90" s="242"/>
      <c r="F90" s="243"/>
      <c r="G90" s="244"/>
      <c r="H90" s="238" t="s">
        <v>3680</v>
      </c>
      <c r="I90" s="245">
        <f>SUBTOTAL(9,I91:I96)</f>
        <v>0</v>
      </c>
      <c r="J90" s="246"/>
      <c r="K90" s="247">
        <f>SUBTOTAL(9,K91:K96)</f>
        <v>0</v>
      </c>
      <c r="L90" s="238" t="s">
        <v>3723</v>
      </c>
      <c r="M90" s="245">
        <f>SUBTOTAL(9,M91:M96)</f>
        <v>0</v>
      </c>
      <c r="N90" s="246"/>
      <c r="O90" s="247">
        <f>SUBTOTAL(9,O91:O96)</f>
        <v>0</v>
      </c>
      <c r="P90" s="238" t="s">
        <v>3766</v>
      </c>
      <c r="Q90" s="245">
        <f>SUBTOTAL(9,Q91:Q96)</f>
        <v>0</v>
      </c>
      <c r="R90" s="246"/>
      <c r="S90" s="247">
        <f>SUBTOTAL(9,S91:S96)</f>
        <v>0</v>
      </c>
      <c r="T90" s="303"/>
      <c r="U90" s="248"/>
    </row>
    <row r="91" spans="1:21" ht="15.5" x14ac:dyDescent="0.35">
      <c r="A91" s="251" t="s">
        <v>709</v>
      </c>
      <c r="B91" s="239"/>
      <c r="C91" s="240" t="s">
        <v>114</v>
      </c>
      <c r="D91" s="241" t="s">
        <v>115</v>
      </c>
      <c r="E91" s="242" t="s">
        <v>43</v>
      </c>
      <c r="F91" s="243" t="s">
        <v>542</v>
      </c>
      <c r="G91" s="244">
        <v>1</v>
      </c>
      <c r="H91" s="251" t="s">
        <v>3681</v>
      </c>
      <c r="I91" s="245">
        <v>0</v>
      </c>
      <c r="J91" s="246">
        <v>36</v>
      </c>
      <c r="K91" s="247">
        <f t="shared" ref="K91:K96" si="6">I91*J91</f>
        <v>0</v>
      </c>
      <c r="L91" s="251" t="s">
        <v>3724</v>
      </c>
      <c r="M91" s="245">
        <v>0</v>
      </c>
      <c r="N91" s="246">
        <v>12</v>
      </c>
      <c r="O91" s="247">
        <f t="shared" ref="O91:O96" si="7">M91*N91</f>
        <v>0</v>
      </c>
      <c r="P91" s="251" t="s">
        <v>3767</v>
      </c>
      <c r="Q91" s="245">
        <v>0</v>
      </c>
      <c r="R91" s="246">
        <v>12</v>
      </c>
      <c r="S91" s="247">
        <f t="shared" ref="S91:S96" si="8">Q91*R91</f>
        <v>0</v>
      </c>
      <c r="T91" s="303"/>
      <c r="U91" s="248"/>
    </row>
    <row r="92" spans="1:21" ht="15.5" x14ac:dyDescent="0.35">
      <c r="A92" s="251" t="s">
        <v>1036</v>
      </c>
      <c r="B92" s="239"/>
      <c r="C92" s="240" t="s">
        <v>114</v>
      </c>
      <c r="D92" s="241" t="s">
        <v>115</v>
      </c>
      <c r="E92" s="242" t="s">
        <v>43</v>
      </c>
      <c r="F92" s="243" t="s">
        <v>542</v>
      </c>
      <c r="G92" s="244">
        <v>1</v>
      </c>
      <c r="H92" s="251" t="s">
        <v>3682</v>
      </c>
      <c r="I92" s="245">
        <v>0</v>
      </c>
      <c r="J92" s="246">
        <v>36</v>
      </c>
      <c r="K92" s="247">
        <f t="shared" si="6"/>
        <v>0</v>
      </c>
      <c r="L92" s="251" t="s">
        <v>3725</v>
      </c>
      <c r="M92" s="245">
        <v>0</v>
      </c>
      <c r="N92" s="246">
        <v>12</v>
      </c>
      <c r="O92" s="247">
        <f t="shared" si="7"/>
        <v>0</v>
      </c>
      <c r="P92" s="251" t="s">
        <v>3768</v>
      </c>
      <c r="Q92" s="245">
        <v>0</v>
      </c>
      <c r="R92" s="246">
        <v>12</v>
      </c>
      <c r="S92" s="247">
        <f t="shared" si="8"/>
        <v>0</v>
      </c>
      <c r="T92" s="303"/>
      <c r="U92" s="248"/>
    </row>
    <row r="93" spans="1:21" ht="15.5" x14ac:dyDescent="0.35">
      <c r="A93" s="251" t="s">
        <v>1037</v>
      </c>
      <c r="B93" s="239"/>
      <c r="C93" s="240" t="s">
        <v>114</v>
      </c>
      <c r="D93" s="241" t="s">
        <v>115</v>
      </c>
      <c r="E93" s="242" t="s">
        <v>43</v>
      </c>
      <c r="F93" s="243" t="s">
        <v>542</v>
      </c>
      <c r="G93" s="244">
        <v>1</v>
      </c>
      <c r="H93" s="251" t="s">
        <v>3683</v>
      </c>
      <c r="I93" s="245">
        <v>0</v>
      </c>
      <c r="J93" s="246">
        <v>36</v>
      </c>
      <c r="K93" s="247">
        <f t="shared" si="6"/>
        <v>0</v>
      </c>
      <c r="L93" s="251" t="s">
        <v>3726</v>
      </c>
      <c r="M93" s="245">
        <v>0</v>
      </c>
      <c r="N93" s="246">
        <v>12</v>
      </c>
      <c r="O93" s="247">
        <f t="shared" si="7"/>
        <v>0</v>
      </c>
      <c r="P93" s="251" t="s">
        <v>3769</v>
      </c>
      <c r="Q93" s="245">
        <v>0</v>
      </c>
      <c r="R93" s="246">
        <v>12</v>
      </c>
      <c r="S93" s="247">
        <f t="shared" si="8"/>
        <v>0</v>
      </c>
      <c r="T93" s="303"/>
      <c r="U93" s="248"/>
    </row>
    <row r="94" spans="1:21" ht="15.5" x14ac:dyDescent="0.35">
      <c r="A94" s="251" t="s">
        <v>1038</v>
      </c>
      <c r="B94" s="239"/>
      <c r="C94" s="240" t="s">
        <v>114</v>
      </c>
      <c r="D94" s="241" t="s">
        <v>115</v>
      </c>
      <c r="E94" s="242" t="s">
        <v>43</v>
      </c>
      <c r="F94" s="243" t="s">
        <v>138</v>
      </c>
      <c r="G94" s="244">
        <v>1</v>
      </c>
      <c r="H94" s="251" t="s">
        <v>3684</v>
      </c>
      <c r="I94" s="245">
        <v>0</v>
      </c>
      <c r="J94" s="246">
        <v>36</v>
      </c>
      <c r="K94" s="247">
        <f t="shared" si="6"/>
        <v>0</v>
      </c>
      <c r="L94" s="251" t="s">
        <v>3727</v>
      </c>
      <c r="M94" s="245">
        <v>0</v>
      </c>
      <c r="N94" s="246">
        <v>12</v>
      </c>
      <c r="O94" s="247">
        <f t="shared" si="7"/>
        <v>0</v>
      </c>
      <c r="P94" s="251" t="s">
        <v>3770</v>
      </c>
      <c r="Q94" s="245">
        <v>0</v>
      </c>
      <c r="R94" s="246">
        <v>12</v>
      </c>
      <c r="S94" s="247">
        <f t="shared" si="8"/>
        <v>0</v>
      </c>
      <c r="T94" s="303"/>
      <c r="U94" s="248"/>
    </row>
    <row r="95" spans="1:21" ht="15.5" x14ac:dyDescent="0.35">
      <c r="A95" s="251" t="s">
        <v>1039</v>
      </c>
      <c r="B95" s="239"/>
      <c r="C95" s="240" t="s">
        <v>114</v>
      </c>
      <c r="D95" s="241" t="s">
        <v>115</v>
      </c>
      <c r="E95" s="242" t="s">
        <v>43</v>
      </c>
      <c r="F95" s="243" t="s">
        <v>138</v>
      </c>
      <c r="G95" s="244">
        <v>1</v>
      </c>
      <c r="H95" s="251" t="s">
        <v>3685</v>
      </c>
      <c r="I95" s="245">
        <v>0</v>
      </c>
      <c r="J95" s="246">
        <v>36</v>
      </c>
      <c r="K95" s="247">
        <f t="shared" si="6"/>
        <v>0</v>
      </c>
      <c r="L95" s="251" t="s">
        <v>3728</v>
      </c>
      <c r="M95" s="245">
        <v>0</v>
      </c>
      <c r="N95" s="246">
        <v>12</v>
      </c>
      <c r="O95" s="247">
        <f t="shared" si="7"/>
        <v>0</v>
      </c>
      <c r="P95" s="251" t="s">
        <v>3771</v>
      </c>
      <c r="Q95" s="245">
        <v>0</v>
      </c>
      <c r="R95" s="246">
        <v>12</v>
      </c>
      <c r="S95" s="247">
        <f t="shared" si="8"/>
        <v>0</v>
      </c>
      <c r="T95" s="303"/>
      <c r="U95" s="248"/>
    </row>
    <row r="96" spans="1:21" ht="15.5" x14ac:dyDescent="0.35">
      <c r="A96" s="251" t="s">
        <v>710</v>
      </c>
      <c r="B96" s="239"/>
      <c r="C96" s="240" t="s">
        <v>114</v>
      </c>
      <c r="D96" s="241" t="s">
        <v>115</v>
      </c>
      <c r="E96" s="242" t="s">
        <v>43</v>
      </c>
      <c r="F96" s="243" t="s">
        <v>711</v>
      </c>
      <c r="G96" s="244">
        <v>1</v>
      </c>
      <c r="H96" s="251" t="s">
        <v>3686</v>
      </c>
      <c r="I96" s="245">
        <v>0</v>
      </c>
      <c r="J96" s="246">
        <v>36</v>
      </c>
      <c r="K96" s="247">
        <f t="shared" si="6"/>
        <v>0</v>
      </c>
      <c r="L96" s="251" t="s">
        <v>3729</v>
      </c>
      <c r="M96" s="245">
        <v>0</v>
      </c>
      <c r="N96" s="246">
        <v>12</v>
      </c>
      <c r="O96" s="247">
        <f t="shared" si="7"/>
        <v>0</v>
      </c>
      <c r="P96" s="251" t="s">
        <v>3772</v>
      </c>
      <c r="Q96" s="245">
        <v>0</v>
      </c>
      <c r="R96" s="246">
        <v>12</v>
      </c>
      <c r="S96" s="247">
        <f t="shared" si="8"/>
        <v>0</v>
      </c>
      <c r="T96" s="303"/>
      <c r="U96" s="248"/>
    </row>
    <row r="97" spans="1:21" ht="15.5" x14ac:dyDescent="0.35">
      <c r="A97" s="229" t="s">
        <v>42</v>
      </c>
      <c r="B97" s="230" t="s">
        <v>704</v>
      </c>
      <c r="C97" s="231"/>
      <c r="D97" s="232"/>
      <c r="E97" s="233"/>
      <c r="F97" s="234"/>
      <c r="G97" s="235"/>
      <c r="H97" s="229" t="s">
        <v>3687</v>
      </c>
      <c r="I97" s="236">
        <f>SUBTOTAL(9,I98)</f>
        <v>0</v>
      </c>
      <c r="J97" s="254"/>
      <c r="K97" s="226">
        <f>SUBTOTAL(9,K98)</f>
        <v>0</v>
      </c>
      <c r="L97" s="229" t="s">
        <v>3730</v>
      </c>
      <c r="M97" s="236">
        <f>SUBTOTAL(9,M98)</f>
        <v>0</v>
      </c>
      <c r="N97" s="254"/>
      <c r="O97" s="226">
        <f>SUBTOTAL(9,O98)</f>
        <v>0</v>
      </c>
      <c r="P97" s="229" t="s">
        <v>3773</v>
      </c>
      <c r="Q97" s="236">
        <f>SUBTOTAL(9,Q98)</f>
        <v>0</v>
      </c>
      <c r="R97" s="254"/>
      <c r="S97" s="226">
        <f>SUBTOTAL(9,S98)</f>
        <v>0</v>
      </c>
      <c r="T97" s="303"/>
      <c r="U97" s="227"/>
    </row>
    <row r="98" spans="1:21" ht="16" thickBot="1" x14ac:dyDescent="0.4">
      <c r="A98" s="268" t="s">
        <v>550</v>
      </c>
      <c r="B98" s="263"/>
      <c r="C98" s="264" t="s">
        <v>114</v>
      </c>
      <c r="D98" s="265" t="s">
        <v>115</v>
      </c>
      <c r="E98" s="266" t="s">
        <v>43</v>
      </c>
      <c r="F98" s="272" t="s">
        <v>711</v>
      </c>
      <c r="G98" s="267">
        <v>1</v>
      </c>
      <c r="H98" s="268" t="s">
        <v>3688</v>
      </c>
      <c r="I98" s="269">
        <v>0</v>
      </c>
      <c r="J98" s="273">
        <v>36</v>
      </c>
      <c r="K98" s="270">
        <f>I98*J98</f>
        <v>0</v>
      </c>
      <c r="L98" s="268" t="s">
        <v>3731</v>
      </c>
      <c r="M98" s="269">
        <v>0</v>
      </c>
      <c r="N98" s="273">
        <v>12</v>
      </c>
      <c r="O98" s="270">
        <f>M98*N98</f>
        <v>0</v>
      </c>
      <c r="P98" s="268" t="s">
        <v>3774</v>
      </c>
      <c r="Q98" s="269">
        <v>0</v>
      </c>
      <c r="R98" s="273">
        <v>12</v>
      </c>
      <c r="S98" s="270">
        <f>Q98*R98</f>
        <v>0</v>
      </c>
      <c r="T98" s="304"/>
      <c r="U98" s="271"/>
    </row>
    <row r="1048491" spans="3:3" x14ac:dyDescent="0.35">
      <c r="C1048491" s="274" t="s">
        <v>15</v>
      </c>
    </row>
  </sheetData>
  <mergeCells count="26">
    <mergeCell ref="P1:S1"/>
    <mergeCell ref="T1:T2"/>
    <mergeCell ref="U1:U2"/>
    <mergeCell ref="A1:A2"/>
    <mergeCell ref="B1:B2"/>
    <mergeCell ref="C1:C2"/>
    <mergeCell ref="D1:D2"/>
    <mergeCell ref="E1:E2"/>
    <mergeCell ref="F1:F2"/>
    <mergeCell ref="F53:F54"/>
    <mergeCell ref="G53:G54"/>
    <mergeCell ref="H53:K53"/>
    <mergeCell ref="L53:O53"/>
    <mergeCell ref="G1:G2"/>
    <mergeCell ref="H1:K1"/>
    <mergeCell ref="L1:O1"/>
    <mergeCell ref="A53:A54"/>
    <mergeCell ref="B53:B54"/>
    <mergeCell ref="C53:C54"/>
    <mergeCell ref="D53:D54"/>
    <mergeCell ref="E53:E54"/>
    <mergeCell ref="P53:S53"/>
    <mergeCell ref="T53:T54"/>
    <mergeCell ref="U53:U54"/>
    <mergeCell ref="T55:T98"/>
    <mergeCell ref="T3:T5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T3 T55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35" zoomScale="80" zoomScaleNormal="80" workbookViewId="0">
      <selection activeCell="A60" sqref="A60"/>
    </sheetView>
  </sheetViews>
  <sheetFormatPr defaultColWidth="9.1796875" defaultRowHeight="14.5" x14ac:dyDescent="0.35"/>
  <cols>
    <col min="1" max="1" width="40" style="3" bestFit="1" customWidth="1"/>
    <col min="2" max="2" width="11.453125" style="3" customWidth="1"/>
    <col min="3" max="16384" width="9.1796875" style="3"/>
  </cols>
  <sheetData>
    <row r="1" spans="1:2" ht="45" customHeight="1" x14ac:dyDescent="0.35">
      <c r="A1" s="319" t="s">
        <v>311</v>
      </c>
      <c r="B1" s="317" t="s">
        <v>18</v>
      </c>
    </row>
    <row r="2" spans="1:2" ht="14.5" customHeight="1" x14ac:dyDescent="0.35">
      <c r="A2" s="320"/>
      <c r="B2" s="318"/>
    </row>
    <row r="3" spans="1:2" ht="15.65" customHeight="1" x14ac:dyDescent="0.35">
      <c r="A3" s="2" t="s">
        <v>0</v>
      </c>
      <c r="B3" s="100">
        <f>B4+B5+B6+B7</f>
        <v>877</v>
      </c>
    </row>
    <row r="4" spans="1:2" ht="15.65" customHeight="1" x14ac:dyDescent="0.35">
      <c r="A4" s="1" t="s">
        <v>39</v>
      </c>
      <c r="B4" s="101">
        <v>132</v>
      </c>
    </row>
    <row r="5" spans="1:2" ht="15.65" customHeight="1" x14ac:dyDescent="0.35">
      <c r="A5" s="1" t="s">
        <v>40</v>
      </c>
      <c r="B5" s="101">
        <v>526</v>
      </c>
    </row>
    <row r="6" spans="1:2" ht="15.65" customHeight="1" x14ac:dyDescent="0.35">
      <c r="A6" s="1" t="s">
        <v>41</v>
      </c>
      <c r="B6" s="101">
        <v>175</v>
      </c>
    </row>
    <row r="7" spans="1:2" ht="15.65" customHeight="1" x14ac:dyDescent="0.35">
      <c r="A7" s="1" t="s">
        <v>42</v>
      </c>
      <c r="B7" s="101">
        <v>44</v>
      </c>
    </row>
    <row r="8" spans="1:2" ht="15.65" customHeight="1" x14ac:dyDescent="0.35">
      <c r="A8" s="2" t="s">
        <v>1</v>
      </c>
      <c r="B8" s="100">
        <f>SUBTOTAL(9,B9:B12)</f>
        <v>323</v>
      </c>
    </row>
    <row r="9" spans="1:2" ht="15.65" customHeight="1" x14ac:dyDescent="0.35">
      <c r="A9" s="1" t="s">
        <v>39</v>
      </c>
      <c r="B9" s="101">
        <v>48</v>
      </c>
    </row>
    <row r="10" spans="1:2" ht="15.65" customHeight="1" x14ac:dyDescent="0.35">
      <c r="A10" s="1" t="s">
        <v>40</v>
      </c>
      <c r="B10" s="101">
        <v>194</v>
      </c>
    </row>
    <row r="11" spans="1:2" ht="15.65" customHeight="1" x14ac:dyDescent="0.35">
      <c r="A11" s="1" t="s">
        <v>41</v>
      </c>
      <c r="B11" s="101">
        <v>65</v>
      </c>
    </row>
    <row r="12" spans="1:2" ht="15.65" customHeight="1" x14ac:dyDescent="0.35">
      <c r="A12" s="1" t="s">
        <v>42</v>
      </c>
      <c r="B12" s="101">
        <v>16</v>
      </c>
    </row>
    <row r="13" spans="1:2" ht="15.65" customHeight="1" x14ac:dyDescent="0.35">
      <c r="A13" s="2" t="s">
        <v>2</v>
      </c>
      <c r="B13" s="100">
        <f>SUBTOTAL(9,B14:B17)</f>
        <v>474</v>
      </c>
    </row>
    <row r="14" spans="1:2" ht="15.65" customHeight="1" x14ac:dyDescent="0.35">
      <c r="A14" s="1" t="s">
        <v>39</v>
      </c>
      <c r="B14" s="101">
        <v>71</v>
      </c>
    </row>
    <row r="15" spans="1:2" ht="15.65" customHeight="1" x14ac:dyDescent="0.35">
      <c r="A15" s="1" t="s">
        <v>40</v>
      </c>
      <c r="B15" s="101">
        <v>284</v>
      </c>
    </row>
    <row r="16" spans="1:2" ht="15.65" customHeight="1" x14ac:dyDescent="0.35">
      <c r="A16" s="1" t="s">
        <v>41</v>
      </c>
      <c r="B16" s="101">
        <v>95</v>
      </c>
    </row>
    <row r="17" spans="1:2" ht="15.65" customHeight="1" x14ac:dyDescent="0.35">
      <c r="A17" s="1" t="s">
        <v>42</v>
      </c>
      <c r="B17" s="101">
        <v>24</v>
      </c>
    </row>
    <row r="18" spans="1:2" ht="15.65" customHeight="1" x14ac:dyDescent="0.35">
      <c r="A18" s="2" t="s">
        <v>3</v>
      </c>
      <c r="B18" s="100">
        <f>SUBTOTAL(9,B19:B22)</f>
        <v>604</v>
      </c>
    </row>
    <row r="19" spans="1:2" ht="15.65" customHeight="1" x14ac:dyDescent="0.35">
      <c r="A19" s="1" t="s">
        <v>39</v>
      </c>
      <c r="B19" s="101">
        <v>91</v>
      </c>
    </row>
    <row r="20" spans="1:2" ht="15.65" customHeight="1" x14ac:dyDescent="0.35">
      <c r="A20" s="1" t="s">
        <v>40</v>
      </c>
      <c r="B20" s="101">
        <v>362</v>
      </c>
    </row>
    <row r="21" spans="1:2" ht="15.65" customHeight="1" x14ac:dyDescent="0.35">
      <c r="A21" s="1" t="s">
        <v>41</v>
      </c>
      <c r="B21" s="101">
        <v>121</v>
      </c>
    </row>
    <row r="22" spans="1:2" ht="15.65" customHeight="1" x14ac:dyDescent="0.35">
      <c r="A22" s="1" t="s">
        <v>42</v>
      </c>
      <c r="B22" s="101">
        <v>30</v>
      </c>
    </row>
    <row r="23" spans="1:2" ht="15.65" customHeight="1" x14ac:dyDescent="0.35">
      <c r="A23" s="2" t="s">
        <v>4</v>
      </c>
      <c r="B23" s="100">
        <f>SUBTOTAL(9,B24:B27)</f>
        <v>111</v>
      </c>
    </row>
    <row r="24" spans="1:2" ht="15.65" customHeight="1" x14ac:dyDescent="0.35">
      <c r="A24" s="1" t="s">
        <v>39</v>
      </c>
      <c r="B24" s="101">
        <v>17</v>
      </c>
    </row>
    <row r="25" spans="1:2" ht="15.65" customHeight="1" x14ac:dyDescent="0.35">
      <c r="A25" s="1" t="s">
        <v>40</v>
      </c>
      <c r="B25" s="101">
        <v>67</v>
      </c>
    </row>
    <row r="26" spans="1:2" ht="15.65" customHeight="1" x14ac:dyDescent="0.35">
      <c r="A26" s="1" t="s">
        <v>41</v>
      </c>
      <c r="B26" s="101">
        <v>22</v>
      </c>
    </row>
    <row r="27" spans="1:2" ht="15.65" customHeight="1" x14ac:dyDescent="0.35">
      <c r="A27" s="1" t="s">
        <v>42</v>
      </c>
      <c r="B27" s="101">
        <v>5</v>
      </c>
    </row>
    <row r="28" spans="1:2" ht="15.65" customHeight="1" x14ac:dyDescent="0.35">
      <c r="A28" s="2" t="s">
        <v>5</v>
      </c>
      <c r="B28" s="100">
        <f>SUBTOTAL(9,B29:B32)</f>
        <v>192</v>
      </c>
    </row>
    <row r="29" spans="1:2" ht="15.65" customHeight="1" x14ac:dyDescent="0.35">
      <c r="A29" s="1" t="s">
        <v>39</v>
      </c>
      <c r="B29" s="101">
        <v>29</v>
      </c>
    </row>
    <row r="30" spans="1:2" ht="15.65" customHeight="1" x14ac:dyDescent="0.35">
      <c r="A30" s="1" t="s">
        <v>40</v>
      </c>
      <c r="B30" s="101">
        <v>115</v>
      </c>
    </row>
    <row r="31" spans="1:2" ht="15.65" customHeight="1" x14ac:dyDescent="0.35">
      <c r="A31" s="1" t="s">
        <v>41</v>
      </c>
      <c r="B31" s="101">
        <v>38</v>
      </c>
    </row>
    <row r="32" spans="1:2" ht="15.65" customHeight="1" x14ac:dyDescent="0.35">
      <c r="A32" s="1" t="s">
        <v>42</v>
      </c>
      <c r="B32" s="101">
        <v>10</v>
      </c>
    </row>
    <row r="33" spans="1:2" ht="15.65" customHeight="1" x14ac:dyDescent="0.35">
      <c r="A33" s="2" t="s">
        <v>6</v>
      </c>
      <c r="B33" s="100">
        <f>SUBTOTAL(9,B34:B37)</f>
        <v>150</v>
      </c>
    </row>
    <row r="34" spans="1:2" ht="15.65" customHeight="1" x14ac:dyDescent="0.35">
      <c r="A34" s="1" t="s">
        <v>39</v>
      </c>
      <c r="B34" s="101">
        <v>23</v>
      </c>
    </row>
    <row r="35" spans="1:2" ht="15.65" customHeight="1" x14ac:dyDescent="0.35">
      <c r="A35" s="1" t="s">
        <v>40</v>
      </c>
      <c r="B35" s="101">
        <v>90</v>
      </c>
    </row>
    <row r="36" spans="1:2" ht="15.65" customHeight="1" x14ac:dyDescent="0.35">
      <c r="A36" s="1" t="s">
        <v>41</v>
      </c>
      <c r="B36" s="101">
        <v>30</v>
      </c>
    </row>
    <row r="37" spans="1:2" ht="15.65" customHeight="1" x14ac:dyDescent="0.35">
      <c r="A37" s="1" t="s">
        <v>42</v>
      </c>
      <c r="B37" s="101">
        <v>7</v>
      </c>
    </row>
    <row r="38" spans="1:2" ht="15.65" customHeight="1" x14ac:dyDescent="0.35">
      <c r="A38" s="2" t="s">
        <v>7</v>
      </c>
      <c r="B38" s="100">
        <f>SUBTOTAL(9,B39:B42)</f>
        <v>39</v>
      </c>
    </row>
    <row r="39" spans="1:2" ht="15.65" customHeight="1" x14ac:dyDescent="0.35">
      <c r="A39" s="1" t="s">
        <v>39</v>
      </c>
      <c r="B39" s="101">
        <v>6</v>
      </c>
    </row>
    <row r="40" spans="1:2" ht="15.65" customHeight="1" x14ac:dyDescent="0.35">
      <c r="A40" s="1" t="s">
        <v>40</v>
      </c>
      <c r="B40" s="101">
        <v>23</v>
      </c>
    </row>
    <row r="41" spans="1:2" ht="15.65" customHeight="1" x14ac:dyDescent="0.35">
      <c r="A41" s="1" t="s">
        <v>41</v>
      </c>
      <c r="B41" s="101">
        <v>8</v>
      </c>
    </row>
    <row r="42" spans="1:2" ht="15.65" customHeight="1" x14ac:dyDescent="0.35">
      <c r="A42" s="1" t="s">
        <v>42</v>
      </c>
      <c r="B42" s="101">
        <v>2</v>
      </c>
    </row>
    <row r="43" spans="1:2" ht="15.65" customHeight="1" x14ac:dyDescent="0.35">
      <c r="A43" s="2" t="s">
        <v>8</v>
      </c>
      <c r="B43" s="100">
        <f>SUBTOTAL(9,B44:B47)</f>
        <v>283</v>
      </c>
    </row>
    <row r="44" spans="1:2" ht="15.65" customHeight="1" x14ac:dyDescent="0.35">
      <c r="A44" s="1" t="s">
        <v>39</v>
      </c>
      <c r="B44" s="101">
        <v>42</v>
      </c>
    </row>
    <row r="45" spans="1:2" ht="15.65" customHeight="1" x14ac:dyDescent="0.35">
      <c r="A45" s="1" t="s">
        <v>40</v>
      </c>
      <c r="B45" s="101">
        <v>170</v>
      </c>
    </row>
    <row r="46" spans="1:2" ht="15.65" customHeight="1" x14ac:dyDescent="0.35">
      <c r="A46" s="1" t="s">
        <v>41</v>
      </c>
      <c r="B46" s="101">
        <v>57</v>
      </c>
    </row>
    <row r="47" spans="1:2" ht="15.65" customHeight="1" x14ac:dyDescent="0.35">
      <c r="A47" s="1" t="s">
        <v>42</v>
      </c>
      <c r="B47" s="101">
        <v>14</v>
      </c>
    </row>
    <row r="48" spans="1:2" ht="15.65" customHeight="1" x14ac:dyDescent="0.35">
      <c r="A48" s="2" t="s">
        <v>9</v>
      </c>
      <c r="B48" s="100">
        <f>SUBTOTAL(9,B49:B52)</f>
        <v>125</v>
      </c>
    </row>
    <row r="49" spans="1:2" ht="15.65" customHeight="1" x14ac:dyDescent="0.35">
      <c r="A49" s="1" t="s">
        <v>39</v>
      </c>
      <c r="B49" s="101">
        <v>19</v>
      </c>
    </row>
    <row r="50" spans="1:2" ht="15.65" customHeight="1" x14ac:dyDescent="0.35">
      <c r="A50" s="1" t="s">
        <v>40</v>
      </c>
      <c r="B50" s="101">
        <v>75</v>
      </c>
    </row>
    <row r="51" spans="1:2" ht="15.65" customHeight="1" x14ac:dyDescent="0.35">
      <c r="A51" s="1" t="s">
        <v>41</v>
      </c>
      <c r="B51" s="101">
        <v>25</v>
      </c>
    </row>
    <row r="52" spans="1:2" ht="15.65" customHeight="1" x14ac:dyDescent="0.35">
      <c r="A52" s="1" t="s">
        <v>42</v>
      </c>
      <c r="B52" s="101">
        <v>6</v>
      </c>
    </row>
    <row r="53" spans="1:2" ht="15.65" customHeight="1" x14ac:dyDescent="0.35">
      <c r="A53" s="2" t="s">
        <v>10</v>
      </c>
      <c r="B53" s="100">
        <f>SUBTOTAL(9,B54:B57)</f>
        <v>275</v>
      </c>
    </row>
    <row r="54" spans="1:2" ht="15.65" customHeight="1" x14ac:dyDescent="0.35">
      <c r="A54" s="1" t="s">
        <v>39</v>
      </c>
      <c r="B54" s="101">
        <v>41</v>
      </c>
    </row>
    <row r="55" spans="1:2" ht="15.65" customHeight="1" x14ac:dyDescent="0.35">
      <c r="A55" s="1" t="s">
        <v>40</v>
      </c>
      <c r="B55" s="101">
        <v>165</v>
      </c>
    </row>
    <row r="56" spans="1:2" ht="15.65" customHeight="1" x14ac:dyDescent="0.35">
      <c r="A56" s="1" t="s">
        <v>41</v>
      </c>
      <c r="B56" s="101">
        <v>55</v>
      </c>
    </row>
    <row r="57" spans="1:2" ht="15.65" customHeight="1" x14ac:dyDescent="0.35">
      <c r="A57" s="1" t="s">
        <v>42</v>
      </c>
      <c r="B57" s="101">
        <v>14</v>
      </c>
    </row>
  </sheetData>
  <mergeCells count="2">
    <mergeCell ref="B1:B2"/>
    <mergeCell ref="A1:A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M112"/>
  <sheetViews>
    <sheetView zoomScale="50" zoomScaleNormal="50" workbookViewId="0">
      <selection activeCell="O11" sqref="O11"/>
    </sheetView>
  </sheetViews>
  <sheetFormatPr defaultRowHeight="14.5" x14ac:dyDescent="0.35"/>
  <cols>
    <col min="1" max="1" width="1.7265625" customWidth="1"/>
    <col min="2" max="2" width="20.7265625" customWidth="1"/>
    <col min="3" max="3" width="34.54296875" bestFit="1" customWidth="1"/>
    <col min="4" max="4" width="17.54296875" customWidth="1"/>
    <col min="5" max="5" width="10.54296875" bestFit="1" customWidth="1"/>
    <col min="6" max="14" width="10.54296875" customWidth="1"/>
    <col min="15" max="24" width="11.7265625" customWidth="1"/>
    <col min="25" max="25" width="17.26953125" customWidth="1"/>
    <col min="26" max="26" width="19.453125" customWidth="1"/>
    <col min="27" max="27" width="19.7265625" customWidth="1"/>
    <col min="28" max="28" width="15" style="161" bestFit="1" customWidth="1"/>
    <col min="29" max="29" width="23.7265625" style="161" customWidth="1"/>
    <col min="30" max="30" width="3.7265625" customWidth="1"/>
  </cols>
  <sheetData>
    <row r="1" spans="2:39" ht="132.5" x14ac:dyDescent="0.35">
      <c r="B1" s="147" t="s">
        <v>1128</v>
      </c>
      <c r="C1" s="147" t="s">
        <v>462</v>
      </c>
      <c r="D1" s="147" t="s">
        <v>369</v>
      </c>
      <c r="E1" s="147" t="s">
        <v>463</v>
      </c>
      <c r="F1" s="147" t="s">
        <v>464</v>
      </c>
      <c r="G1" s="147" t="s">
        <v>465</v>
      </c>
      <c r="H1" s="147" t="s">
        <v>466</v>
      </c>
      <c r="I1" s="147" t="s">
        <v>467</v>
      </c>
      <c r="J1" s="147" t="s">
        <v>468</v>
      </c>
      <c r="K1" s="147" t="s">
        <v>469</v>
      </c>
      <c r="L1" s="147" t="s">
        <v>470</v>
      </c>
      <c r="M1" s="147" t="s">
        <v>471</v>
      </c>
      <c r="N1" s="147" t="s">
        <v>472</v>
      </c>
      <c r="O1" s="147" t="s">
        <v>473</v>
      </c>
      <c r="P1" s="147" t="s">
        <v>474</v>
      </c>
      <c r="Q1" s="147" t="s">
        <v>475</v>
      </c>
      <c r="R1" s="147" t="s">
        <v>476</v>
      </c>
      <c r="S1" s="147" t="s">
        <v>477</v>
      </c>
      <c r="T1" s="147" t="s">
        <v>478</v>
      </c>
      <c r="U1" s="147" t="s">
        <v>479</v>
      </c>
      <c r="V1" s="147" t="s">
        <v>480</v>
      </c>
      <c r="W1" s="147" t="s">
        <v>481</v>
      </c>
      <c r="X1" s="147" t="s">
        <v>482</v>
      </c>
      <c r="Y1" s="147" t="s">
        <v>483</v>
      </c>
      <c r="Z1" s="147"/>
      <c r="AA1" s="147" t="s">
        <v>484</v>
      </c>
      <c r="AB1" s="147" t="s">
        <v>485</v>
      </c>
      <c r="AC1" s="184" t="s">
        <v>411</v>
      </c>
      <c r="AE1" s="321" t="s">
        <v>486</v>
      </c>
      <c r="AF1" s="321"/>
      <c r="AI1" s="197"/>
      <c r="AJ1" s="197"/>
      <c r="AK1" s="197"/>
      <c r="AL1" s="197"/>
      <c r="AM1" s="197"/>
    </row>
    <row r="2" spans="2:39" ht="29" x14ac:dyDescent="0.35">
      <c r="B2" s="170" t="s">
        <v>11</v>
      </c>
      <c r="C2" s="170" t="s">
        <v>487</v>
      </c>
      <c r="D2" s="186" t="s">
        <v>353</v>
      </c>
      <c r="E2" s="187" t="s">
        <v>488</v>
      </c>
      <c r="F2" s="187" t="s">
        <v>489</v>
      </c>
      <c r="G2" s="187" t="s">
        <v>490</v>
      </c>
      <c r="H2" s="187" t="s">
        <v>491</v>
      </c>
      <c r="I2" s="187" t="s">
        <v>492</v>
      </c>
      <c r="J2" s="187" t="s">
        <v>493</v>
      </c>
      <c r="K2" s="187" t="s">
        <v>494</v>
      </c>
      <c r="L2" s="187" t="s">
        <v>495</v>
      </c>
      <c r="M2" s="187" t="s">
        <v>496</v>
      </c>
      <c r="N2" s="187" t="s">
        <v>497</v>
      </c>
      <c r="O2" s="187" t="s">
        <v>498</v>
      </c>
      <c r="P2" s="187" t="s">
        <v>499</v>
      </c>
      <c r="Q2" s="187" t="s">
        <v>500</v>
      </c>
      <c r="R2" s="187" t="s">
        <v>501</v>
      </c>
      <c r="S2" s="187" t="s">
        <v>502</v>
      </c>
      <c r="T2" s="187" t="s">
        <v>503</v>
      </c>
      <c r="U2" s="187" t="s">
        <v>504</v>
      </c>
      <c r="V2" s="187" t="s">
        <v>505</v>
      </c>
      <c r="W2" s="187" t="s">
        <v>506</v>
      </c>
      <c r="X2" s="187" t="s">
        <v>507</v>
      </c>
      <c r="Y2" s="187" t="s">
        <v>435</v>
      </c>
      <c r="Z2" s="198" t="s">
        <v>508</v>
      </c>
      <c r="AA2" s="170" t="s">
        <v>509</v>
      </c>
      <c r="AB2" s="188" t="s">
        <v>437</v>
      </c>
      <c r="AC2" s="188" t="s">
        <v>438</v>
      </c>
      <c r="AD2" s="162"/>
      <c r="AE2" s="189" t="s">
        <v>439</v>
      </c>
      <c r="AF2" s="201">
        <v>0</v>
      </c>
    </row>
    <row r="3" spans="2:39" ht="18.5" x14ac:dyDescent="0.45">
      <c r="B3" s="164" t="s">
        <v>358</v>
      </c>
      <c r="C3" s="164" t="s">
        <v>510</v>
      </c>
      <c r="D3" s="166" t="s">
        <v>300</v>
      </c>
      <c r="E3" s="192" t="s">
        <v>511</v>
      </c>
      <c r="F3" s="192" t="s">
        <v>442</v>
      </c>
      <c r="G3" s="192" t="s">
        <v>445</v>
      </c>
      <c r="H3" s="192" t="s">
        <v>444</v>
      </c>
      <c r="I3" s="192" t="s">
        <v>443</v>
      </c>
      <c r="J3" s="192" t="s">
        <v>444</v>
      </c>
      <c r="K3" s="192" t="s">
        <v>445</v>
      </c>
      <c r="L3" s="192" t="s">
        <v>442</v>
      </c>
      <c r="M3" s="192" t="s">
        <v>511</v>
      </c>
      <c r="N3" s="192" t="s">
        <v>512</v>
      </c>
      <c r="O3" s="193" t="s">
        <v>513</v>
      </c>
      <c r="P3" s="193" t="s">
        <v>514</v>
      </c>
      <c r="Q3" s="193" t="s">
        <v>515</v>
      </c>
      <c r="R3" s="193" t="s">
        <v>516</v>
      </c>
      <c r="S3" s="193" t="s">
        <v>517</v>
      </c>
      <c r="T3" s="193" t="s">
        <v>518</v>
      </c>
      <c r="U3" s="193" t="s">
        <v>519</v>
      </c>
      <c r="V3" s="193" t="s">
        <v>520</v>
      </c>
      <c r="W3" s="193" t="s">
        <v>521</v>
      </c>
      <c r="X3" s="193" t="s">
        <v>522</v>
      </c>
      <c r="Y3" s="168" t="s">
        <v>523</v>
      </c>
      <c r="Z3" s="192"/>
      <c r="AA3" s="168" t="s">
        <v>524</v>
      </c>
      <c r="AB3" s="194" t="s">
        <v>525</v>
      </c>
      <c r="AC3" s="199" t="s">
        <v>459</v>
      </c>
      <c r="AD3" s="169"/>
      <c r="AE3" s="169" t="s">
        <v>364</v>
      </c>
    </row>
    <row r="4" spans="2:39" ht="15" customHeight="1" x14ac:dyDescent="0.35">
      <c r="B4" s="180" t="s">
        <v>576</v>
      </c>
      <c r="C4" t="s">
        <v>526</v>
      </c>
      <c r="D4" s="176"/>
      <c r="E4" s="172"/>
      <c r="F4" s="172"/>
      <c r="G4" s="172"/>
      <c r="H4" s="172"/>
      <c r="I4" s="172"/>
      <c r="J4" s="172"/>
      <c r="K4" s="172"/>
      <c r="L4" s="172"/>
      <c r="M4" s="172"/>
      <c r="N4" s="172"/>
      <c r="O4" s="183"/>
      <c r="P4" s="183"/>
      <c r="Q4" s="183"/>
      <c r="R4" s="183"/>
      <c r="S4" s="183"/>
      <c r="T4" s="183"/>
      <c r="U4" s="183"/>
      <c r="V4" s="183"/>
      <c r="W4" s="183"/>
      <c r="X4" s="183"/>
      <c r="Y4" s="196">
        <f t="array" ref="Y4">SUMPRODUCT(CLIN2_Labour102[[#This Row],[Man-Days
2019]:[Man-Days
2028]],CLIN2_Labour102[[#This Row],[Labour rate
2019]:[Labour rate
2028]])</f>
        <v>0</v>
      </c>
      <c r="Z4" s="200"/>
      <c r="AA4" s="173">
        <f>(CLIN2_Labour102[[#This Row],[Extended cost]]+CLIN2_Labour102[[#This Row],[Expat Allowance (ONLY if applicable)]])*$AF$2</f>
        <v>0</v>
      </c>
      <c r="AB4" s="173">
        <f>CLIN2_Labour102[[#This Row],[Extended cost]]+CLIN2_Labour102[[#This Row],[Expat Allowance (ONLY if applicable)]]+CLIN2_Labour102[[#This Row],[Profit ]]</f>
        <v>0</v>
      </c>
    </row>
    <row r="5" spans="2:39" ht="15" customHeight="1" x14ac:dyDescent="0.35">
      <c r="B5" s="180" t="s">
        <v>577</v>
      </c>
      <c r="C5" t="s">
        <v>526</v>
      </c>
      <c r="D5" s="176"/>
      <c r="E5" s="172"/>
      <c r="F5" s="172"/>
      <c r="G5" s="172"/>
      <c r="H5" s="172"/>
      <c r="I5" s="172"/>
      <c r="J5" s="172"/>
      <c r="K5" s="172"/>
      <c r="L5" s="172"/>
      <c r="M5" s="172"/>
      <c r="N5" s="172"/>
      <c r="O5" s="183"/>
      <c r="P5" s="183"/>
      <c r="Q5" s="183"/>
      <c r="R5" s="183"/>
      <c r="S5" s="183"/>
      <c r="T5" s="183"/>
      <c r="U5" s="183"/>
      <c r="V5" s="183"/>
      <c r="W5" s="183"/>
      <c r="X5" s="183"/>
      <c r="Y5" s="196">
        <f t="array" ref="Y5">SUMPRODUCT(CLIN2_Labour102[[#This Row],[Man-Days
2019]:[Man-Days
2028]],CLIN2_Labour102[[#This Row],[Labour rate
2019]:[Labour rate
2028]])</f>
        <v>0</v>
      </c>
      <c r="Z5" s="200"/>
      <c r="AA5" s="173">
        <f>(CLIN2_Labour102[[#This Row],[Extended cost]]+CLIN2_Labour102[[#This Row],[Expat Allowance (ONLY if applicable)]])*$AF$2</f>
        <v>0</v>
      </c>
      <c r="AB5" s="173">
        <f>CLIN2_Labour102[[#This Row],[Extended cost]]+CLIN2_Labour102[[#This Row],[Expat Allowance (ONLY if applicable)]]+CLIN2_Labour102[[#This Row],[Profit ]]</f>
        <v>0</v>
      </c>
    </row>
    <row r="6" spans="2:39" ht="15" customHeight="1" x14ac:dyDescent="0.35">
      <c r="B6" s="180" t="s">
        <v>578</v>
      </c>
      <c r="C6" t="s">
        <v>526</v>
      </c>
      <c r="D6" s="176"/>
      <c r="E6" s="172"/>
      <c r="F6" s="172"/>
      <c r="G6" s="172"/>
      <c r="H6" s="172"/>
      <c r="I6" s="172"/>
      <c r="J6" s="172"/>
      <c r="K6" s="172"/>
      <c r="L6" s="172"/>
      <c r="M6" s="172"/>
      <c r="N6" s="172"/>
      <c r="O6" s="183"/>
      <c r="P6" s="183"/>
      <c r="Q6" s="183"/>
      <c r="R6" s="183"/>
      <c r="S6" s="183"/>
      <c r="T6" s="183"/>
      <c r="U6" s="183"/>
      <c r="V6" s="183"/>
      <c r="W6" s="183"/>
      <c r="X6" s="183"/>
      <c r="Y6" s="196">
        <f t="array" ref="Y6">SUMPRODUCT(CLIN2_Labour102[[#This Row],[Man-Days
2019]:[Man-Days
2028]],CLIN2_Labour102[[#This Row],[Labour rate
2019]:[Labour rate
2028]])</f>
        <v>0</v>
      </c>
      <c r="Z6" s="200"/>
      <c r="AA6" s="173">
        <f>(CLIN2_Labour102[[#This Row],[Extended cost]]+CLIN2_Labour102[[#This Row],[Expat Allowance (ONLY if applicable)]])*$AF$2</f>
        <v>0</v>
      </c>
      <c r="AB6" s="173">
        <f>CLIN2_Labour102[[#This Row],[Extended cost]]+CLIN2_Labour102[[#This Row],[Expat Allowance (ONLY if applicable)]]+CLIN2_Labour102[[#This Row],[Profit ]]</f>
        <v>0</v>
      </c>
    </row>
    <row r="7" spans="2:39" ht="15" customHeight="1" x14ac:dyDescent="0.35">
      <c r="B7" s="180" t="s">
        <v>605</v>
      </c>
      <c r="C7" t="s">
        <v>526</v>
      </c>
      <c r="D7" s="176"/>
      <c r="E7" s="172"/>
      <c r="F7" s="172"/>
      <c r="G7" s="172"/>
      <c r="H7" s="172"/>
      <c r="I7" s="172"/>
      <c r="J7" s="172"/>
      <c r="K7" s="172"/>
      <c r="L7" s="172"/>
      <c r="M7" s="172"/>
      <c r="N7" s="172"/>
      <c r="O7" s="183"/>
      <c r="P7" s="183"/>
      <c r="Q7" s="183"/>
      <c r="R7" s="183"/>
      <c r="S7" s="183"/>
      <c r="T7" s="183"/>
      <c r="U7" s="183"/>
      <c r="V7" s="183"/>
      <c r="W7" s="183"/>
      <c r="X7" s="183"/>
      <c r="Y7" s="196">
        <f t="array" ref="Y7">SUMPRODUCT(CLIN2_Labour102[[#This Row],[Man-Days
2019]:[Man-Days
2028]],CLIN2_Labour102[[#This Row],[Labour rate
2019]:[Labour rate
2028]])</f>
        <v>0</v>
      </c>
      <c r="Z7" s="200"/>
      <c r="AA7" s="173">
        <f>(CLIN2_Labour102[[#This Row],[Extended cost]]+CLIN2_Labour102[[#This Row],[Expat Allowance (ONLY if applicable)]])*$AF$2</f>
        <v>0</v>
      </c>
      <c r="AB7" s="173">
        <f>CLIN2_Labour102[[#This Row],[Extended cost]]+CLIN2_Labour102[[#This Row],[Expat Allowance (ONLY if applicable)]]+CLIN2_Labour102[[#This Row],[Profit ]]</f>
        <v>0</v>
      </c>
      <c r="AC7" s="216"/>
    </row>
    <row r="8" spans="2:39" ht="15" customHeight="1" x14ac:dyDescent="0.35">
      <c r="B8" s="180" t="s">
        <v>606</v>
      </c>
      <c r="C8" t="s">
        <v>526</v>
      </c>
      <c r="D8" s="176"/>
      <c r="E8" s="172"/>
      <c r="F8" s="172"/>
      <c r="G8" s="172"/>
      <c r="H8" s="172"/>
      <c r="I8" s="172"/>
      <c r="J8" s="172"/>
      <c r="K8" s="172"/>
      <c r="L8" s="172"/>
      <c r="M8" s="172"/>
      <c r="N8" s="172"/>
      <c r="O8" s="183"/>
      <c r="P8" s="183"/>
      <c r="Q8" s="183"/>
      <c r="R8" s="183"/>
      <c r="S8" s="183"/>
      <c r="T8" s="183"/>
      <c r="U8" s="183"/>
      <c r="V8" s="183"/>
      <c r="W8" s="183"/>
      <c r="X8" s="183"/>
      <c r="Y8" s="196">
        <f t="array" ref="Y8">SUMPRODUCT(CLIN2_Labour102[[#This Row],[Man-Days
2019]:[Man-Days
2028]],CLIN2_Labour102[[#This Row],[Labour rate
2019]:[Labour rate
2028]])</f>
        <v>0</v>
      </c>
      <c r="Z8" s="200"/>
      <c r="AA8" s="173">
        <f>(CLIN2_Labour102[[#This Row],[Extended cost]]+CLIN2_Labour102[[#This Row],[Expat Allowance (ONLY if applicable)]])*$AF$2</f>
        <v>0</v>
      </c>
      <c r="AB8" s="173">
        <f>CLIN2_Labour102[[#This Row],[Extended cost]]+CLIN2_Labour102[[#This Row],[Expat Allowance (ONLY if applicable)]]+CLIN2_Labour102[[#This Row],[Profit ]]</f>
        <v>0</v>
      </c>
      <c r="AC8" s="216"/>
    </row>
    <row r="9" spans="2:39" ht="15" customHeight="1" x14ac:dyDescent="0.35">
      <c r="B9" s="180" t="s">
        <v>607</v>
      </c>
      <c r="C9" t="s">
        <v>526</v>
      </c>
      <c r="D9" s="176"/>
      <c r="E9" s="172"/>
      <c r="F9" s="172"/>
      <c r="G9" s="172"/>
      <c r="H9" s="172"/>
      <c r="I9" s="172"/>
      <c r="J9" s="172"/>
      <c r="K9" s="172"/>
      <c r="L9" s="172"/>
      <c r="M9" s="172"/>
      <c r="N9" s="172"/>
      <c r="O9" s="183"/>
      <c r="P9" s="183"/>
      <c r="Q9" s="183"/>
      <c r="R9" s="183"/>
      <c r="S9" s="183"/>
      <c r="T9" s="183"/>
      <c r="U9" s="183"/>
      <c r="V9" s="183"/>
      <c r="W9" s="183"/>
      <c r="X9" s="183"/>
      <c r="Y9" s="196">
        <f t="array" ref="Y9">SUMPRODUCT(CLIN2_Labour102[[#This Row],[Man-Days
2019]:[Man-Days
2028]],CLIN2_Labour102[[#This Row],[Labour rate
2019]:[Labour rate
2028]])</f>
        <v>0</v>
      </c>
      <c r="Z9" s="200"/>
      <c r="AA9" s="173">
        <f>(CLIN2_Labour102[[#This Row],[Extended cost]]+CLIN2_Labour102[[#This Row],[Expat Allowance (ONLY if applicable)]])*$AF$2</f>
        <v>0</v>
      </c>
      <c r="AB9" s="173">
        <f>CLIN2_Labour102[[#This Row],[Extended cost]]+CLIN2_Labour102[[#This Row],[Expat Allowance (ONLY if applicable)]]+CLIN2_Labour102[[#This Row],[Profit ]]</f>
        <v>0</v>
      </c>
      <c r="AC9" s="216"/>
    </row>
    <row r="10" spans="2:39" ht="15" customHeight="1" x14ac:dyDescent="0.35">
      <c r="B10" s="180" t="s">
        <v>630</v>
      </c>
      <c r="C10" t="s">
        <v>526</v>
      </c>
      <c r="D10" s="176"/>
      <c r="E10" s="172"/>
      <c r="F10" s="172"/>
      <c r="G10" s="172"/>
      <c r="H10" s="172"/>
      <c r="I10" s="172"/>
      <c r="J10" s="172"/>
      <c r="K10" s="172"/>
      <c r="L10" s="172"/>
      <c r="M10" s="172"/>
      <c r="N10" s="172"/>
      <c r="O10" s="183"/>
      <c r="P10" s="183"/>
      <c r="Q10" s="183"/>
      <c r="R10" s="183"/>
      <c r="S10" s="183"/>
      <c r="T10" s="183"/>
      <c r="U10" s="183"/>
      <c r="V10" s="183"/>
      <c r="W10" s="183"/>
      <c r="X10" s="183"/>
      <c r="Y10" s="196">
        <f t="array" ref="Y10">SUMPRODUCT(CLIN2_Labour102[[#This Row],[Man-Days
2019]:[Man-Days
2028]],CLIN2_Labour102[[#This Row],[Labour rate
2019]:[Labour rate
2028]])</f>
        <v>0</v>
      </c>
      <c r="Z10" s="200"/>
      <c r="AA10" s="173">
        <f>(CLIN2_Labour102[[#This Row],[Extended cost]]+CLIN2_Labour102[[#This Row],[Expat Allowance (ONLY if applicable)]])*$AF$2</f>
        <v>0</v>
      </c>
      <c r="AB10" s="173">
        <f>CLIN2_Labour102[[#This Row],[Extended cost]]+CLIN2_Labour102[[#This Row],[Expat Allowance (ONLY if applicable)]]+CLIN2_Labour102[[#This Row],[Profit ]]</f>
        <v>0</v>
      </c>
      <c r="AC10" s="216"/>
    </row>
    <row r="11" spans="2:39" ht="15" customHeight="1" x14ac:dyDescent="0.35">
      <c r="B11" s="180" t="s">
        <v>631</v>
      </c>
      <c r="C11" t="s">
        <v>526</v>
      </c>
      <c r="D11" s="176"/>
      <c r="E11" s="172"/>
      <c r="F11" s="172"/>
      <c r="G11" s="172"/>
      <c r="H11" s="172"/>
      <c r="I11" s="172"/>
      <c r="J11" s="172"/>
      <c r="K11" s="172"/>
      <c r="L11" s="172"/>
      <c r="M11" s="172"/>
      <c r="N11" s="172"/>
      <c r="O11" s="183"/>
      <c r="P11" s="183"/>
      <c r="Q11" s="183"/>
      <c r="R11" s="183"/>
      <c r="S11" s="183"/>
      <c r="T11" s="183"/>
      <c r="U11" s="183"/>
      <c r="V11" s="183"/>
      <c r="W11" s="183"/>
      <c r="X11" s="183"/>
      <c r="Y11" s="196">
        <f t="array" ref="Y11">SUMPRODUCT(CLIN2_Labour102[[#This Row],[Man-Days
2019]:[Man-Days
2028]],CLIN2_Labour102[[#This Row],[Labour rate
2019]:[Labour rate
2028]])</f>
        <v>0</v>
      </c>
      <c r="Z11" s="200"/>
      <c r="AA11" s="173">
        <f>(CLIN2_Labour102[[#This Row],[Extended cost]]+CLIN2_Labour102[[#This Row],[Expat Allowance (ONLY if applicable)]])*$AF$2</f>
        <v>0</v>
      </c>
      <c r="AB11" s="173">
        <f>CLIN2_Labour102[[#This Row],[Extended cost]]+CLIN2_Labour102[[#This Row],[Expat Allowance (ONLY if applicable)]]+CLIN2_Labour102[[#This Row],[Profit ]]</f>
        <v>0</v>
      </c>
      <c r="AC11" s="216"/>
    </row>
    <row r="12" spans="2:39" ht="15" customHeight="1" x14ac:dyDescent="0.35">
      <c r="B12" s="180" t="s">
        <v>632</v>
      </c>
      <c r="C12" t="s">
        <v>526</v>
      </c>
      <c r="D12" s="176"/>
      <c r="E12" s="172"/>
      <c r="F12" s="172"/>
      <c r="G12" s="172"/>
      <c r="H12" s="172"/>
      <c r="I12" s="172"/>
      <c r="J12" s="172"/>
      <c r="K12" s="172"/>
      <c r="L12" s="172"/>
      <c r="M12" s="172"/>
      <c r="N12" s="172"/>
      <c r="O12" s="183"/>
      <c r="P12" s="183"/>
      <c r="Q12" s="183"/>
      <c r="R12" s="183"/>
      <c r="S12" s="183"/>
      <c r="T12" s="183"/>
      <c r="U12" s="183"/>
      <c r="V12" s="183"/>
      <c r="W12" s="183"/>
      <c r="X12" s="183"/>
      <c r="Y12" s="196">
        <f t="array" ref="Y12">SUMPRODUCT(CLIN2_Labour102[[#This Row],[Man-Days
2019]:[Man-Days
2028]],CLIN2_Labour102[[#This Row],[Labour rate
2019]:[Labour rate
2028]])</f>
        <v>0</v>
      </c>
      <c r="Z12" s="200"/>
      <c r="AA12" s="173">
        <f>(CLIN2_Labour102[[#This Row],[Extended cost]]+CLIN2_Labour102[[#This Row],[Expat Allowance (ONLY if applicable)]])*$AF$2</f>
        <v>0</v>
      </c>
      <c r="AB12" s="173">
        <f>CLIN2_Labour102[[#This Row],[Extended cost]]+CLIN2_Labour102[[#This Row],[Expat Allowance (ONLY if applicable)]]+CLIN2_Labour102[[#This Row],[Profit ]]</f>
        <v>0</v>
      </c>
      <c r="AC12" s="216"/>
    </row>
    <row r="13" spans="2:39" ht="15" customHeight="1" x14ac:dyDescent="0.35">
      <c r="B13" s="180" t="s">
        <v>654</v>
      </c>
      <c r="C13" t="s">
        <v>526</v>
      </c>
      <c r="D13" s="176"/>
      <c r="E13" s="172"/>
      <c r="F13" s="172"/>
      <c r="G13" s="172"/>
      <c r="H13" s="172"/>
      <c r="I13" s="172"/>
      <c r="J13" s="172"/>
      <c r="K13" s="172"/>
      <c r="L13" s="172"/>
      <c r="M13" s="172"/>
      <c r="N13" s="172"/>
      <c r="O13" s="183"/>
      <c r="P13" s="183"/>
      <c r="Q13" s="183"/>
      <c r="R13" s="183"/>
      <c r="S13" s="183"/>
      <c r="T13" s="183"/>
      <c r="U13" s="183"/>
      <c r="V13" s="183"/>
      <c r="W13" s="183"/>
      <c r="X13" s="183"/>
      <c r="Y13" s="196">
        <f t="array" ref="Y13">SUMPRODUCT(CLIN2_Labour102[[#This Row],[Man-Days
2019]:[Man-Days
2028]],CLIN2_Labour102[[#This Row],[Labour rate
2019]:[Labour rate
2028]])</f>
        <v>0</v>
      </c>
      <c r="Z13" s="200"/>
      <c r="AA13" s="173">
        <f>(CLIN2_Labour102[[#This Row],[Extended cost]]+CLIN2_Labour102[[#This Row],[Expat Allowance (ONLY if applicable)]])*$AF$2</f>
        <v>0</v>
      </c>
      <c r="AB13" s="173">
        <f>CLIN2_Labour102[[#This Row],[Extended cost]]+CLIN2_Labour102[[#This Row],[Expat Allowance (ONLY if applicable)]]+CLIN2_Labour102[[#This Row],[Profit ]]</f>
        <v>0</v>
      </c>
      <c r="AC13" s="216"/>
    </row>
    <row r="14" spans="2:39" ht="15" customHeight="1" x14ac:dyDescent="0.35">
      <c r="B14" s="180" t="s">
        <v>655</v>
      </c>
      <c r="C14" t="s">
        <v>526</v>
      </c>
      <c r="D14" s="176"/>
      <c r="E14" s="172"/>
      <c r="F14" s="172"/>
      <c r="G14" s="172"/>
      <c r="H14" s="172"/>
      <c r="I14" s="172"/>
      <c r="J14" s="172"/>
      <c r="K14" s="172"/>
      <c r="L14" s="172"/>
      <c r="M14" s="172"/>
      <c r="N14" s="172"/>
      <c r="O14" s="183"/>
      <c r="P14" s="183"/>
      <c r="Q14" s="183"/>
      <c r="R14" s="183"/>
      <c r="S14" s="183"/>
      <c r="T14" s="183"/>
      <c r="U14" s="183"/>
      <c r="V14" s="183"/>
      <c r="W14" s="183"/>
      <c r="X14" s="183"/>
      <c r="Y14" s="196">
        <f t="array" ref="Y14">SUMPRODUCT(CLIN2_Labour102[[#This Row],[Man-Days
2019]:[Man-Days
2028]],CLIN2_Labour102[[#This Row],[Labour rate
2019]:[Labour rate
2028]])</f>
        <v>0</v>
      </c>
      <c r="Z14" s="200"/>
      <c r="AA14" s="173">
        <f>(CLIN2_Labour102[[#This Row],[Extended cost]]+CLIN2_Labour102[[#This Row],[Expat Allowance (ONLY if applicable)]])*$AF$2</f>
        <v>0</v>
      </c>
      <c r="AB14" s="173">
        <f>CLIN2_Labour102[[#This Row],[Extended cost]]+CLIN2_Labour102[[#This Row],[Expat Allowance (ONLY if applicable)]]+CLIN2_Labour102[[#This Row],[Profit ]]</f>
        <v>0</v>
      </c>
      <c r="AC14" s="216"/>
    </row>
    <row r="15" spans="2:39" ht="15" customHeight="1" x14ac:dyDescent="0.35">
      <c r="B15" s="180" t="s">
        <v>656</v>
      </c>
      <c r="C15" t="s">
        <v>526</v>
      </c>
      <c r="D15" s="176"/>
      <c r="E15" s="172"/>
      <c r="F15" s="172"/>
      <c r="G15" s="172"/>
      <c r="H15" s="172"/>
      <c r="I15" s="172"/>
      <c r="J15" s="172"/>
      <c r="K15" s="172"/>
      <c r="L15" s="172"/>
      <c r="M15" s="172"/>
      <c r="N15" s="172"/>
      <c r="O15" s="183"/>
      <c r="P15" s="183"/>
      <c r="Q15" s="183"/>
      <c r="R15" s="183"/>
      <c r="S15" s="183"/>
      <c r="T15" s="183"/>
      <c r="U15" s="183"/>
      <c r="V15" s="183"/>
      <c r="W15" s="183"/>
      <c r="X15" s="183"/>
      <c r="Y15" s="196">
        <f t="array" ref="Y15">SUMPRODUCT(CLIN2_Labour102[[#This Row],[Man-Days
2019]:[Man-Days
2028]],CLIN2_Labour102[[#This Row],[Labour rate
2019]:[Labour rate
2028]])</f>
        <v>0</v>
      </c>
      <c r="Z15" s="200"/>
      <c r="AA15" s="173">
        <f>(CLIN2_Labour102[[#This Row],[Extended cost]]+CLIN2_Labour102[[#This Row],[Expat Allowance (ONLY if applicable)]])*$AF$2</f>
        <v>0</v>
      </c>
      <c r="AB15" s="173">
        <f>CLIN2_Labour102[[#This Row],[Extended cost]]+CLIN2_Labour102[[#This Row],[Expat Allowance (ONLY if applicable)]]+CLIN2_Labour102[[#This Row],[Profit ]]</f>
        <v>0</v>
      </c>
      <c r="AC15" s="216"/>
    </row>
    <row r="16" spans="2:39" ht="15" customHeight="1" x14ac:dyDescent="0.35">
      <c r="B16" s="180" t="s">
        <v>676</v>
      </c>
      <c r="C16" t="s">
        <v>526</v>
      </c>
      <c r="D16" s="176"/>
      <c r="E16" s="172"/>
      <c r="F16" s="172"/>
      <c r="G16" s="172"/>
      <c r="H16" s="172"/>
      <c r="I16" s="172"/>
      <c r="J16" s="172"/>
      <c r="K16" s="172"/>
      <c r="L16" s="172"/>
      <c r="M16" s="172"/>
      <c r="N16" s="172"/>
      <c r="O16" s="183"/>
      <c r="P16" s="183"/>
      <c r="Q16" s="183"/>
      <c r="R16" s="183"/>
      <c r="S16" s="183"/>
      <c r="T16" s="183"/>
      <c r="U16" s="183"/>
      <c r="V16" s="183"/>
      <c r="W16" s="183"/>
      <c r="X16" s="183"/>
      <c r="Y16" s="196">
        <f t="array" ref="Y16">SUMPRODUCT(CLIN2_Labour102[[#This Row],[Man-Days
2019]:[Man-Days
2028]],CLIN2_Labour102[[#This Row],[Labour rate
2019]:[Labour rate
2028]])</f>
        <v>0</v>
      </c>
      <c r="Z16" s="200"/>
      <c r="AA16" s="173">
        <f>(CLIN2_Labour102[[#This Row],[Extended cost]]+CLIN2_Labour102[[#This Row],[Expat Allowance (ONLY if applicable)]])*$AF$2</f>
        <v>0</v>
      </c>
      <c r="AB16" s="173">
        <f>CLIN2_Labour102[[#This Row],[Extended cost]]+CLIN2_Labour102[[#This Row],[Expat Allowance (ONLY if applicable)]]+CLIN2_Labour102[[#This Row],[Profit ]]</f>
        <v>0</v>
      </c>
      <c r="AC16" s="216"/>
    </row>
    <row r="17" spans="2:29" ht="15" customHeight="1" x14ac:dyDescent="0.35">
      <c r="B17" s="180" t="s">
        <v>677</v>
      </c>
      <c r="C17" t="s">
        <v>526</v>
      </c>
      <c r="D17" s="176"/>
      <c r="E17" s="172"/>
      <c r="F17" s="172"/>
      <c r="G17" s="172"/>
      <c r="H17" s="172"/>
      <c r="I17" s="172"/>
      <c r="J17" s="172"/>
      <c r="K17" s="172"/>
      <c r="L17" s="172"/>
      <c r="M17" s="172"/>
      <c r="N17" s="172"/>
      <c r="O17" s="183"/>
      <c r="P17" s="183"/>
      <c r="Q17" s="183"/>
      <c r="R17" s="183"/>
      <c r="S17" s="183"/>
      <c r="T17" s="183"/>
      <c r="U17" s="183"/>
      <c r="V17" s="183"/>
      <c r="W17" s="183"/>
      <c r="X17" s="183"/>
      <c r="Y17" s="196">
        <f t="array" ref="Y17">SUMPRODUCT(CLIN2_Labour102[[#This Row],[Man-Days
2019]:[Man-Days
2028]],CLIN2_Labour102[[#This Row],[Labour rate
2019]:[Labour rate
2028]])</f>
        <v>0</v>
      </c>
      <c r="Z17" s="200"/>
      <c r="AA17" s="173">
        <f>(CLIN2_Labour102[[#This Row],[Extended cost]]+CLIN2_Labour102[[#This Row],[Expat Allowance (ONLY if applicable)]])*$AF$2</f>
        <v>0</v>
      </c>
      <c r="AB17" s="173">
        <f>CLIN2_Labour102[[#This Row],[Extended cost]]+CLIN2_Labour102[[#This Row],[Expat Allowance (ONLY if applicable)]]+CLIN2_Labour102[[#This Row],[Profit ]]</f>
        <v>0</v>
      </c>
      <c r="AC17" s="216"/>
    </row>
    <row r="18" spans="2:29" ht="15" customHeight="1" x14ac:dyDescent="0.35">
      <c r="B18" s="180" t="s">
        <v>678</v>
      </c>
      <c r="C18" t="s">
        <v>526</v>
      </c>
      <c r="D18" s="176"/>
      <c r="E18" s="172"/>
      <c r="F18" s="172"/>
      <c r="G18" s="172"/>
      <c r="H18" s="172"/>
      <c r="I18" s="172"/>
      <c r="J18" s="172"/>
      <c r="K18" s="172"/>
      <c r="L18" s="172"/>
      <c r="M18" s="172"/>
      <c r="N18" s="172"/>
      <c r="O18" s="183"/>
      <c r="P18" s="183"/>
      <c r="Q18" s="183"/>
      <c r="R18" s="183"/>
      <c r="S18" s="183"/>
      <c r="T18" s="183"/>
      <c r="U18" s="183"/>
      <c r="V18" s="183"/>
      <c r="W18" s="183"/>
      <c r="X18" s="183"/>
      <c r="Y18" s="196">
        <f t="array" ref="Y18">SUMPRODUCT(CLIN2_Labour102[[#This Row],[Man-Days
2019]:[Man-Days
2028]],CLIN2_Labour102[[#This Row],[Labour rate
2019]:[Labour rate
2028]])</f>
        <v>0</v>
      </c>
      <c r="Z18" s="200"/>
      <c r="AA18" s="173">
        <f>(CLIN2_Labour102[[#This Row],[Extended cost]]+CLIN2_Labour102[[#This Row],[Expat Allowance (ONLY if applicable)]])*$AF$2</f>
        <v>0</v>
      </c>
      <c r="AB18" s="173">
        <f>CLIN2_Labour102[[#This Row],[Extended cost]]+CLIN2_Labour102[[#This Row],[Expat Allowance (ONLY if applicable)]]+CLIN2_Labour102[[#This Row],[Profit ]]</f>
        <v>0</v>
      </c>
      <c r="AC18" s="216"/>
    </row>
    <row r="19" spans="2:29" ht="15" customHeight="1" x14ac:dyDescent="0.35">
      <c r="B19" s="180" t="s">
        <v>698</v>
      </c>
      <c r="C19" t="s">
        <v>526</v>
      </c>
      <c r="D19" s="176"/>
      <c r="E19" s="172"/>
      <c r="F19" s="172"/>
      <c r="G19" s="172"/>
      <c r="H19" s="172"/>
      <c r="I19" s="172"/>
      <c r="J19" s="172"/>
      <c r="K19" s="172"/>
      <c r="L19" s="172"/>
      <c r="M19" s="172"/>
      <c r="N19" s="172"/>
      <c r="O19" s="183"/>
      <c r="P19" s="183"/>
      <c r="Q19" s="183"/>
      <c r="R19" s="183"/>
      <c r="S19" s="183"/>
      <c r="T19" s="183"/>
      <c r="U19" s="183"/>
      <c r="V19" s="183"/>
      <c r="W19" s="183"/>
      <c r="X19" s="183"/>
      <c r="Y19" s="196">
        <f t="array" ref="Y19">SUMPRODUCT(CLIN2_Labour102[[#This Row],[Man-Days
2019]:[Man-Days
2028]],CLIN2_Labour102[[#This Row],[Labour rate
2019]:[Labour rate
2028]])</f>
        <v>0</v>
      </c>
      <c r="Z19" s="200"/>
      <c r="AA19" s="173">
        <f>(CLIN2_Labour102[[#This Row],[Extended cost]]+CLIN2_Labour102[[#This Row],[Expat Allowance (ONLY if applicable)]])*$AF$2</f>
        <v>0</v>
      </c>
      <c r="AB19" s="173">
        <f>CLIN2_Labour102[[#This Row],[Extended cost]]+CLIN2_Labour102[[#This Row],[Expat Allowance (ONLY if applicable)]]+CLIN2_Labour102[[#This Row],[Profit ]]</f>
        <v>0</v>
      </c>
      <c r="AC19" s="216"/>
    </row>
    <row r="20" spans="2:29" ht="15" customHeight="1" x14ac:dyDescent="0.35">
      <c r="B20" s="180" t="s">
        <v>699</v>
      </c>
      <c r="C20" t="s">
        <v>526</v>
      </c>
      <c r="D20" s="176"/>
      <c r="E20" s="172"/>
      <c r="F20" s="172"/>
      <c r="G20" s="172"/>
      <c r="H20" s="172"/>
      <c r="I20" s="172"/>
      <c r="J20" s="172"/>
      <c r="K20" s="172"/>
      <c r="L20" s="172"/>
      <c r="M20" s="172"/>
      <c r="N20" s="172"/>
      <c r="O20" s="183"/>
      <c r="P20" s="183"/>
      <c r="Q20" s="183"/>
      <c r="R20" s="183"/>
      <c r="S20" s="183"/>
      <c r="T20" s="183"/>
      <c r="U20" s="183"/>
      <c r="V20" s="183"/>
      <c r="W20" s="183"/>
      <c r="X20" s="183"/>
      <c r="Y20" s="196">
        <f t="array" ref="Y20">SUMPRODUCT(CLIN2_Labour102[[#This Row],[Man-Days
2019]:[Man-Days
2028]],CLIN2_Labour102[[#This Row],[Labour rate
2019]:[Labour rate
2028]])</f>
        <v>0</v>
      </c>
      <c r="Z20" s="200"/>
      <c r="AA20" s="173">
        <f>(CLIN2_Labour102[[#This Row],[Extended cost]]+CLIN2_Labour102[[#This Row],[Expat Allowance (ONLY if applicable)]])*$AF$2</f>
        <v>0</v>
      </c>
      <c r="AB20" s="173">
        <f>CLIN2_Labour102[[#This Row],[Extended cost]]+CLIN2_Labour102[[#This Row],[Expat Allowance (ONLY if applicable)]]+CLIN2_Labour102[[#This Row],[Profit ]]</f>
        <v>0</v>
      </c>
      <c r="AC20" s="216"/>
    </row>
    <row r="21" spans="2:29" ht="15" customHeight="1" x14ac:dyDescent="0.35">
      <c r="B21" s="180" t="s">
        <v>700</v>
      </c>
      <c r="C21" t="s">
        <v>526</v>
      </c>
      <c r="D21" s="176"/>
      <c r="E21" s="172"/>
      <c r="F21" s="172"/>
      <c r="G21" s="172"/>
      <c r="H21" s="172"/>
      <c r="I21" s="172"/>
      <c r="J21" s="172"/>
      <c r="K21" s="172"/>
      <c r="L21" s="172"/>
      <c r="M21" s="172"/>
      <c r="N21" s="172"/>
      <c r="O21" s="183"/>
      <c r="P21" s="183"/>
      <c r="Q21" s="183"/>
      <c r="R21" s="183"/>
      <c r="S21" s="183"/>
      <c r="T21" s="183"/>
      <c r="U21" s="183"/>
      <c r="V21" s="183"/>
      <c r="W21" s="183"/>
      <c r="X21" s="183"/>
      <c r="Y21" s="196">
        <f t="array" ref="Y21">SUMPRODUCT(CLIN2_Labour102[[#This Row],[Man-Days
2019]:[Man-Days
2028]],CLIN2_Labour102[[#This Row],[Labour rate
2019]:[Labour rate
2028]])</f>
        <v>0</v>
      </c>
      <c r="Z21" s="200"/>
      <c r="AA21" s="173">
        <f>(CLIN2_Labour102[[#This Row],[Extended cost]]+CLIN2_Labour102[[#This Row],[Expat Allowance (ONLY if applicable)]])*$AF$2</f>
        <v>0</v>
      </c>
      <c r="AB21" s="173">
        <f>CLIN2_Labour102[[#This Row],[Extended cost]]+CLIN2_Labour102[[#This Row],[Expat Allowance (ONLY if applicable)]]+CLIN2_Labour102[[#This Row],[Profit ]]</f>
        <v>0</v>
      </c>
      <c r="AC21" s="216"/>
    </row>
    <row r="22" spans="2:29" ht="15" customHeight="1" x14ac:dyDescent="0.35">
      <c r="B22" s="180" t="s">
        <v>890</v>
      </c>
      <c r="C22" t="s">
        <v>526</v>
      </c>
      <c r="D22" s="176"/>
      <c r="E22" s="172"/>
      <c r="F22" s="172"/>
      <c r="G22" s="172"/>
      <c r="H22" s="172"/>
      <c r="I22" s="172"/>
      <c r="J22" s="172"/>
      <c r="K22" s="172"/>
      <c r="L22" s="172"/>
      <c r="M22" s="172"/>
      <c r="N22" s="172"/>
      <c r="O22" s="183"/>
      <c r="P22" s="183"/>
      <c r="Q22" s="183"/>
      <c r="R22" s="183"/>
      <c r="S22" s="183"/>
      <c r="T22" s="183"/>
      <c r="U22" s="183"/>
      <c r="V22" s="183"/>
      <c r="W22" s="183"/>
      <c r="X22" s="183"/>
      <c r="Y22" s="196">
        <f t="array" ref="Y22">SUMPRODUCT(CLIN2_Labour102[[#This Row],[Man-Days
2019]:[Man-Days
2028]],CLIN2_Labour102[[#This Row],[Labour rate
2019]:[Labour rate
2028]])</f>
        <v>0</v>
      </c>
      <c r="Z22" s="200"/>
      <c r="AA22" s="173">
        <f>(CLIN2_Labour102[[#This Row],[Extended cost]]+CLIN2_Labour102[[#This Row],[Expat Allowance (ONLY if applicable)]])*$AF$2</f>
        <v>0</v>
      </c>
      <c r="AB22" s="173">
        <f>CLIN2_Labour102[[#This Row],[Extended cost]]+CLIN2_Labour102[[#This Row],[Expat Allowance (ONLY if applicable)]]+CLIN2_Labour102[[#This Row],[Profit ]]</f>
        <v>0</v>
      </c>
      <c r="AC22" s="216"/>
    </row>
    <row r="23" spans="2:29" ht="15" customHeight="1" x14ac:dyDescent="0.35">
      <c r="B23" s="180" t="s">
        <v>891</v>
      </c>
      <c r="C23" t="s">
        <v>526</v>
      </c>
      <c r="D23" s="176"/>
      <c r="E23" s="172"/>
      <c r="F23" s="172"/>
      <c r="G23" s="172"/>
      <c r="H23" s="172"/>
      <c r="I23" s="172"/>
      <c r="J23" s="172"/>
      <c r="K23" s="172"/>
      <c r="L23" s="172"/>
      <c r="M23" s="172"/>
      <c r="N23" s="172"/>
      <c r="O23" s="183"/>
      <c r="P23" s="183"/>
      <c r="Q23" s="183"/>
      <c r="R23" s="183"/>
      <c r="S23" s="183"/>
      <c r="T23" s="183"/>
      <c r="U23" s="183"/>
      <c r="V23" s="183"/>
      <c r="W23" s="183"/>
      <c r="X23" s="183"/>
      <c r="Y23" s="196">
        <f t="array" ref="Y23">SUMPRODUCT(CLIN2_Labour102[[#This Row],[Man-Days
2019]:[Man-Days
2028]],CLIN2_Labour102[[#This Row],[Labour rate
2019]:[Labour rate
2028]])</f>
        <v>0</v>
      </c>
      <c r="Z23" s="200"/>
      <c r="AA23" s="173">
        <f>(CLIN2_Labour102[[#This Row],[Extended cost]]+CLIN2_Labour102[[#This Row],[Expat Allowance (ONLY if applicable)]])*$AF$2</f>
        <v>0</v>
      </c>
      <c r="AB23" s="173">
        <f>CLIN2_Labour102[[#This Row],[Extended cost]]+CLIN2_Labour102[[#This Row],[Expat Allowance (ONLY if applicable)]]+CLIN2_Labour102[[#This Row],[Profit ]]</f>
        <v>0</v>
      </c>
      <c r="AC23" s="216"/>
    </row>
    <row r="24" spans="2:29" ht="15" customHeight="1" x14ac:dyDescent="0.35">
      <c r="B24" s="180" t="s">
        <v>892</v>
      </c>
      <c r="C24" t="s">
        <v>526</v>
      </c>
      <c r="D24" s="176"/>
      <c r="E24" s="172"/>
      <c r="F24" s="172"/>
      <c r="G24" s="172"/>
      <c r="H24" s="172"/>
      <c r="I24" s="172"/>
      <c r="J24" s="172"/>
      <c r="K24" s="172"/>
      <c r="L24" s="172"/>
      <c r="M24" s="172"/>
      <c r="N24" s="172"/>
      <c r="O24" s="183"/>
      <c r="P24" s="183"/>
      <c r="Q24" s="183"/>
      <c r="R24" s="183"/>
      <c r="S24" s="183"/>
      <c r="T24" s="183"/>
      <c r="U24" s="183"/>
      <c r="V24" s="183"/>
      <c r="W24" s="183"/>
      <c r="X24" s="183"/>
      <c r="Y24" s="196">
        <f t="array" ref="Y24">SUMPRODUCT(CLIN2_Labour102[[#This Row],[Man-Days
2019]:[Man-Days
2028]],CLIN2_Labour102[[#This Row],[Labour rate
2019]:[Labour rate
2028]])</f>
        <v>0</v>
      </c>
      <c r="Z24" s="200"/>
      <c r="AA24" s="173">
        <f>(CLIN2_Labour102[[#This Row],[Extended cost]]+CLIN2_Labour102[[#This Row],[Expat Allowance (ONLY if applicable)]])*$AF$2</f>
        <v>0</v>
      </c>
      <c r="AB24" s="173">
        <f>CLIN2_Labour102[[#This Row],[Extended cost]]+CLIN2_Labour102[[#This Row],[Expat Allowance (ONLY if applicable)]]+CLIN2_Labour102[[#This Row],[Profit ]]</f>
        <v>0</v>
      </c>
      <c r="AC24" s="216"/>
    </row>
    <row r="25" spans="2:29" ht="15" customHeight="1" x14ac:dyDescent="0.35">
      <c r="B25" s="180" t="s">
        <v>912</v>
      </c>
      <c r="C25" t="s">
        <v>526</v>
      </c>
      <c r="D25" s="176"/>
      <c r="E25" s="172"/>
      <c r="F25" s="172"/>
      <c r="G25" s="172"/>
      <c r="H25" s="172"/>
      <c r="I25" s="172"/>
      <c r="J25" s="172"/>
      <c r="K25" s="172"/>
      <c r="L25" s="172"/>
      <c r="M25" s="172"/>
      <c r="N25" s="172"/>
      <c r="O25" s="183"/>
      <c r="P25" s="183"/>
      <c r="Q25" s="183"/>
      <c r="R25" s="183"/>
      <c r="S25" s="183"/>
      <c r="T25" s="183"/>
      <c r="U25" s="183"/>
      <c r="V25" s="183"/>
      <c r="W25" s="183"/>
      <c r="X25" s="183"/>
      <c r="Y25" s="196">
        <f t="array" ref="Y25">SUMPRODUCT(CLIN2_Labour102[[#This Row],[Man-Days
2019]:[Man-Days
2028]],CLIN2_Labour102[[#This Row],[Labour rate
2019]:[Labour rate
2028]])</f>
        <v>0</v>
      </c>
      <c r="Z25" s="200"/>
      <c r="AA25" s="173">
        <f>(CLIN2_Labour102[[#This Row],[Extended cost]]+CLIN2_Labour102[[#This Row],[Expat Allowance (ONLY if applicable)]])*$AF$2</f>
        <v>0</v>
      </c>
      <c r="AB25" s="173">
        <f>CLIN2_Labour102[[#This Row],[Extended cost]]+CLIN2_Labour102[[#This Row],[Expat Allowance (ONLY if applicable)]]+CLIN2_Labour102[[#This Row],[Profit ]]</f>
        <v>0</v>
      </c>
      <c r="AC25" s="216"/>
    </row>
    <row r="26" spans="2:29" ht="15" customHeight="1" x14ac:dyDescent="0.35">
      <c r="B26" s="180" t="s">
        <v>913</v>
      </c>
      <c r="C26" t="s">
        <v>526</v>
      </c>
      <c r="D26" s="176"/>
      <c r="E26" s="172"/>
      <c r="F26" s="172"/>
      <c r="G26" s="172"/>
      <c r="H26" s="172"/>
      <c r="I26" s="172"/>
      <c r="J26" s="172"/>
      <c r="K26" s="172"/>
      <c r="L26" s="172"/>
      <c r="M26" s="172"/>
      <c r="N26" s="172"/>
      <c r="O26" s="183"/>
      <c r="P26" s="183"/>
      <c r="Q26" s="183"/>
      <c r="R26" s="183"/>
      <c r="S26" s="183"/>
      <c r="T26" s="183"/>
      <c r="U26" s="183"/>
      <c r="V26" s="183"/>
      <c r="W26" s="183"/>
      <c r="X26" s="183"/>
      <c r="Y26" s="196">
        <f t="array" ref="Y26">SUMPRODUCT(CLIN2_Labour102[[#This Row],[Man-Days
2019]:[Man-Days
2028]],CLIN2_Labour102[[#This Row],[Labour rate
2019]:[Labour rate
2028]])</f>
        <v>0</v>
      </c>
      <c r="Z26" s="200"/>
      <c r="AA26" s="173">
        <f>(CLIN2_Labour102[[#This Row],[Extended cost]]+CLIN2_Labour102[[#This Row],[Expat Allowance (ONLY if applicable)]])*$AF$2</f>
        <v>0</v>
      </c>
      <c r="AB26" s="173">
        <f>CLIN2_Labour102[[#This Row],[Extended cost]]+CLIN2_Labour102[[#This Row],[Expat Allowance (ONLY if applicable)]]+CLIN2_Labour102[[#This Row],[Profit ]]</f>
        <v>0</v>
      </c>
      <c r="AC26" s="216"/>
    </row>
    <row r="27" spans="2:29" ht="15" customHeight="1" x14ac:dyDescent="0.35">
      <c r="B27" s="180" t="s">
        <v>914</v>
      </c>
      <c r="C27" t="s">
        <v>526</v>
      </c>
      <c r="D27" s="176"/>
      <c r="E27" s="172"/>
      <c r="F27" s="172"/>
      <c r="G27" s="172"/>
      <c r="H27" s="172"/>
      <c r="I27" s="172"/>
      <c r="J27" s="172"/>
      <c r="K27" s="172"/>
      <c r="L27" s="172"/>
      <c r="M27" s="172"/>
      <c r="N27" s="172"/>
      <c r="O27" s="183"/>
      <c r="P27" s="183"/>
      <c r="Q27" s="183"/>
      <c r="R27" s="183"/>
      <c r="S27" s="183"/>
      <c r="T27" s="183"/>
      <c r="U27" s="183"/>
      <c r="V27" s="183"/>
      <c r="W27" s="183"/>
      <c r="X27" s="183"/>
      <c r="Y27" s="196">
        <f t="array" ref="Y27">SUMPRODUCT(CLIN2_Labour102[[#This Row],[Man-Days
2019]:[Man-Days
2028]],CLIN2_Labour102[[#This Row],[Labour rate
2019]:[Labour rate
2028]])</f>
        <v>0</v>
      </c>
      <c r="Z27" s="200"/>
      <c r="AA27" s="173">
        <f>(CLIN2_Labour102[[#This Row],[Extended cost]]+CLIN2_Labour102[[#This Row],[Expat Allowance (ONLY if applicable)]])*$AF$2</f>
        <v>0</v>
      </c>
      <c r="AB27" s="173">
        <f>CLIN2_Labour102[[#This Row],[Extended cost]]+CLIN2_Labour102[[#This Row],[Expat Allowance (ONLY if applicable)]]+CLIN2_Labour102[[#This Row],[Profit ]]</f>
        <v>0</v>
      </c>
      <c r="AC27" s="216"/>
    </row>
    <row r="28" spans="2:29" ht="15" customHeight="1" x14ac:dyDescent="0.35">
      <c r="B28" s="180" t="s">
        <v>936</v>
      </c>
      <c r="C28" t="s">
        <v>526</v>
      </c>
      <c r="D28" s="176"/>
      <c r="E28" s="172"/>
      <c r="F28" s="172"/>
      <c r="G28" s="172"/>
      <c r="H28" s="172"/>
      <c r="I28" s="172"/>
      <c r="J28" s="172"/>
      <c r="K28" s="172"/>
      <c r="L28" s="172"/>
      <c r="M28" s="172"/>
      <c r="N28" s="172"/>
      <c r="O28" s="183"/>
      <c r="P28" s="183"/>
      <c r="Q28" s="183"/>
      <c r="R28" s="183"/>
      <c r="S28" s="183"/>
      <c r="T28" s="183"/>
      <c r="U28" s="183"/>
      <c r="V28" s="183"/>
      <c r="W28" s="183"/>
      <c r="X28" s="183"/>
      <c r="Y28" s="196">
        <f t="array" ref="Y28">SUMPRODUCT(CLIN2_Labour102[[#This Row],[Man-Days
2019]:[Man-Days
2028]],CLIN2_Labour102[[#This Row],[Labour rate
2019]:[Labour rate
2028]])</f>
        <v>0</v>
      </c>
      <c r="Z28" s="200"/>
      <c r="AA28" s="173">
        <f>(CLIN2_Labour102[[#This Row],[Extended cost]]+CLIN2_Labour102[[#This Row],[Expat Allowance (ONLY if applicable)]])*$AF$2</f>
        <v>0</v>
      </c>
      <c r="AB28" s="173">
        <f>CLIN2_Labour102[[#This Row],[Extended cost]]+CLIN2_Labour102[[#This Row],[Expat Allowance (ONLY if applicable)]]+CLIN2_Labour102[[#This Row],[Profit ]]</f>
        <v>0</v>
      </c>
      <c r="AC28" s="216"/>
    </row>
    <row r="29" spans="2:29" ht="15" customHeight="1" x14ac:dyDescent="0.35">
      <c r="B29" s="180" t="s">
        <v>937</v>
      </c>
      <c r="C29" t="s">
        <v>526</v>
      </c>
      <c r="D29" s="176"/>
      <c r="E29" s="172"/>
      <c r="F29" s="172"/>
      <c r="G29" s="172"/>
      <c r="H29" s="172"/>
      <c r="I29" s="172"/>
      <c r="J29" s="172"/>
      <c r="K29" s="172"/>
      <c r="L29" s="172"/>
      <c r="M29" s="172"/>
      <c r="N29" s="172"/>
      <c r="O29" s="183"/>
      <c r="P29" s="183"/>
      <c r="Q29" s="183"/>
      <c r="R29" s="183"/>
      <c r="S29" s="183"/>
      <c r="T29" s="183"/>
      <c r="U29" s="183"/>
      <c r="V29" s="183"/>
      <c r="W29" s="183"/>
      <c r="X29" s="183"/>
      <c r="Y29" s="196">
        <f t="array" ref="Y29">SUMPRODUCT(CLIN2_Labour102[[#This Row],[Man-Days
2019]:[Man-Days
2028]],CLIN2_Labour102[[#This Row],[Labour rate
2019]:[Labour rate
2028]])</f>
        <v>0</v>
      </c>
      <c r="Z29" s="200"/>
      <c r="AA29" s="173">
        <f>(CLIN2_Labour102[[#This Row],[Extended cost]]+CLIN2_Labour102[[#This Row],[Expat Allowance (ONLY if applicable)]])*$AF$2</f>
        <v>0</v>
      </c>
      <c r="AB29" s="173">
        <f>CLIN2_Labour102[[#This Row],[Extended cost]]+CLIN2_Labour102[[#This Row],[Expat Allowance (ONLY if applicable)]]+CLIN2_Labour102[[#This Row],[Profit ]]</f>
        <v>0</v>
      </c>
      <c r="AC29" s="216"/>
    </row>
    <row r="30" spans="2:29" ht="15" customHeight="1" x14ac:dyDescent="0.35">
      <c r="B30" s="180" t="s">
        <v>938</v>
      </c>
      <c r="C30" t="s">
        <v>526</v>
      </c>
      <c r="D30" s="176"/>
      <c r="E30" s="172"/>
      <c r="F30" s="172"/>
      <c r="G30" s="172"/>
      <c r="H30" s="172"/>
      <c r="I30" s="172"/>
      <c r="J30" s="172"/>
      <c r="K30" s="172"/>
      <c r="L30" s="172"/>
      <c r="M30" s="172"/>
      <c r="N30" s="172"/>
      <c r="O30" s="183"/>
      <c r="P30" s="183"/>
      <c r="Q30" s="183"/>
      <c r="R30" s="183"/>
      <c r="S30" s="183"/>
      <c r="T30" s="183"/>
      <c r="U30" s="183"/>
      <c r="V30" s="183"/>
      <c r="W30" s="183"/>
      <c r="X30" s="183"/>
      <c r="Y30" s="196">
        <f t="array" ref="Y30">SUMPRODUCT(CLIN2_Labour102[[#This Row],[Man-Days
2019]:[Man-Days
2028]],CLIN2_Labour102[[#This Row],[Labour rate
2019]:[Labour rate
2028]])</f>
        <v>0</v>
      </c>
      <c r="Z30" s="200"/>
      <c r="AA30" s="173">
        <f>(CLIN2_Labour102[[#This Row],[Extended cost]]+CLIN2_Labour102[[#This Row],[Expat Allowance (ONLY if applicable)]])*$AF$2</f>
        <v>0</v>
      </c>
      <c r="AB30" s="173">
        <f>CLIN2_Labour102[[#This Row],[Extended cost]]+CLIN2_Labour102[[#This Row],[Expat Allowance (ONLY if applicable)]]+CLIN2_Labour102[[#This Row],[Profit ]]</f>
        <v>0</v>
      </c>
      <c r="AC30" s="216"/>
    </row>
    <row r="31" spans="2:29" ht="15" customHeight="1" x14ac:dyDescent="0.35">
      <c r="B31" s="180" t="s">
        <v>1157</v>
      </c>
      <c r="C31" t="s">
        <v>526</v>
      </c>
      <c r="D31" s="176"/>
      <c r="E31" s="172"/>
      <c r="F31" s="172"/>
      <c r="G31" s="172"/>
      <c r="H31" s="172"/>
      <c r="I31" s="172"/>
      <c r="J31" s="172"/>
      <c r="K31" s="172"/>
      <c r="L31" s="172"/>
      <c r="M31" s="172"/>
      <c r="N31" s="172"/>
      <c r="O31" s="183"/>
      <c r="P31" s="183"/>
      <c r="Q31" s="183"/>
      <c r="R31" s="183"/>
      <c r="S31" s="183"/>
      <c r="T31" s="183"/>
      <c r="U31" s="183"/>
      <c r="V31" s="183"/>
      <c r="W31" s="183"/>
      <c r="X31" s="183"/>
      <c r="Y31" s="196">
        <f t="array" ref="Y31">SUMPRODUCT(CLIN2_Labour102[[#This Row],[Man-Days
2019]:[Man-Days
2028]],CLIN2_Labour102[[#This Row],[Labour rate
2019]:[Labour rate
2028]])</f>
        <v>0</v>
      </c>
      <c r="Z31" s="200"/>
      <c r="AA31" s="173">
        <f>(CLIN2_Labour102[[#This Row],[Extended cost]]+CLIN2_Labour102[[#This Row],[Expat Allowance (ONLY if applicable)]])*$AF$2</f>
        <v>0</v>
      </c>
      <c r="AB31" s="173">
        <f>CLIN2_Labour102[[#This Row],[Extended cost]]+CLIN2_Labour102[[#This Row],[Expat Allowance (ONLY if applicable)]]+CLIN2_Labour102[[#This Row],[Profit ]]</f>
        <v>0</v>
      </c>
      <c r="AC31" s="216"/>
    </row>
    <row r="32" spans="2:29" ht="15" customHeight="1" x14ac:dyDescent="0.35">
      <c r="B32" s="180" t="s">
        <v>1158</v>
      </c>
      <c r="C32" t="s">
        <v>526</v>
      </c>
      <c r="D32" s="176"/>
      <c r="E32" s="172"/>
      <c r="F32" s="172"/>
      <c r="G32" s="172"/>
      <c r="H32" s="172"/>
      <c r="I32" s="172"/>
      <c r="J32" s="172"/>
      <c r="K32" s="172"/>
      <c r="L32" s="172"/>
      <c r="M32" s="172"/>
      <c r="N32" s="172"/>
      <c r="O32" s="183"/>
      <c r="P32" s="183"/>
      <c r="Q32" s="183"/>
      <c r="R32" s="183"/>
      <c r="S32" s="183"/>
      <c r="T32" s="183"/>
      <c r="U32" s="183"/>
      <c r="V32" s="183"/>
      <c r="W32" s="183"/>
      <c r="X32" s="183"/>
      <c r="Y32" s="196">
        <f t="array" ref="Y32">SUMPRODUCT(CLIN2_Labour102[[#This Row],[Man-Days
2019]:[Man-Days
2028]],CLIN2_Labour102[[#This Row],[Labour rate
2019]:[Labour rate
2028]])</f>
        <v>0</v>
      </c>
      <c r="Z32" s="200"/>
      <c r="AA32" s="173">
        <f>(CLIN2_Labour102[[#This Row],[Extended cost]]+CLIN2_Labour102[[#This Row],[Expat Allowance (ONLY if applicable)]])*$AF$2</f>
        <v>0</v>
      </c>
      <c r="AB32" s="173">
        <f>CLIN2_Labour102[[#This Row],[Extended cost]]+CLIN2_Labour102[[#This Row],[Expat Allowance (ONLY if applicable)]]+CLIN2_Labour102[[#This Row],[Profit ]]</f>
        <v>0</v>
      </c>
      <c r="AC32" s="216"/>
    </row>
    <row r="33" spans="2:29" ht="15" customHeight="1" x14ac:dyDescent="0.35">
      <c r="B33" s="180" t="s">
        <v>1159</v>
      </c>
      <c r="C33" t="s">
        <v>526</v>
      </c>
      <c r="D33" s="176"/>
      <c r="E33" s="172"/>
      <c r="F33" s="172"/>
      <c r="G33" s="172"/>
      <c r="H33" s="172"/>
      <c r="I33" s="172"/>
      <c r="J33" s="172"/>
      <c r="K33" s="172"/>
      <c r="L33" s="172"/>
      <c r="M33" s="172"/>
      <c r="N33" s="172"/>
      <c r="O33" s="183"/>
      <c r="P33" s="183"/>
      <c r="Q33" s="183"/>
      <c r="R33" s="183"/>
      <c r="S33" s="183"/>
      <c r="T33" s="183"/>
      <c r="U33" s="183"/>
      <c r="V33" s="183"/>
      <c r="W33" s="183"/>
      <c r="X33" s="183"/>
      <c r="Y33" s="196">
        <f t="array" ref="Y33">SUMPRODUCT(CLIN2_Labour102[[#This Row],[Man-Days
2019]:[Man-Days
2028]],CLIN2_Labour102[[#This Row],[Labour rate
2019]:[Labour rate
2028]])</f>
        <v>0</v>
      </c>
      <c r="Z33" s="200"/>
      <c r="AA33" s="173">
        <f>(CLIN2_Labour102[[#This Row],[Extended cost]]+CLIN2_Labour102[[#This Row],[Expat Allowance (ONLY if applicable)]])*$AF$2</f>
        <v>0</v>
      </c>
      <c r="AB33" s="173">
        <f>CLIN2_Labour102[[#This Row],[Extended cost]]+CLIN2_Labour102[[#This Row],[Expat Allowance (ONLY if applicable)]]+CLIN2_Labour102[[#This Row],[Profit ]]</f>
        <v>0</v>
      </c>
      <c r="AC33" s="216"/>
    </row>
    <row r="34" spans="2:29" ht="15" customHeight="1" x14ac:dyDescent="0.35">
      <c r="B34" s="180" t="s">
        <v>1185</v>
      </c>
      <c r="C34" t="s">
        <v>526</v>
      </c>
      <c r="D34" s="176"/>
      <c r="E34" s="172"/>
      <c r="F34" s="172"/>
      <c r="G34" s="172"/>
      <c r="H34" s="172"/>
      <c r="I34" s="172"/>
      <c r="J34" s="172"/>
      <c r="K34" s="172"/>
      <c r="L34" s="172"/>
      <c r="M34" s="172"/>
      <c r="N34" s="172"/>
      <c r="O34" s="183"/>
      <c r="P34" s="183"/>
      <c r="Q34" s="183"/>
      <c r="R34" s="183"/>
      <c r="S34" s="183"/>
      <c r="T34" s="183"/>
      <c r="U34" s="183"/>
      <c r="V34" s="183"/>
      <c r="W34" s="183"/>
      <c r="X34" s="183"/>
      <c r="Y34" s="196">
        <f t="array" ref="Y34">SUMPRODUCT(CLIN2_Labour102[[#This Row],[Man-Days
2019]:[Man-Days
2028]],CLIN2_Labour102[[#This Row],[Labour rate
2019]:[Labour rate
2028]])</f>
        <v>0</v>
      </c>
      <c r="Z34" s="200"/>
      <c r="AA34" s="173">
        <f>(CLIN2_Labour102[[#This Row],[Extended cost]]+CLIN2_Labour102[[#This Row],[Expat Allowance (ONLY if applicable)]])*$AF$2</f>
        <v>0</v>
      </c>
      <c r="AB34" s="173">
        <f>CLIN2_Labour102[[#This Row],[Extended cost]]+CLIN2_Labour102[[#This Row],[Expat Allowance (ONLY if applicable)]]+CLIN2_Labour102[[#This Row],[Profit ]]</f>
        <v>0</v>
      </c>
      <c r="AC34" s="216"/>
    </row>
    <row r="35" spans="2:29" ht="15" customHeight="1" x14ac:dyDescent="0.35">
      <c r="B35" s="180" t="s">
        <v>1186</v>
      </c>
      <c r="C35" t="s">
        <v>526</v>
      </c>
      <c r="D35" s="176"/>
      <c r="E35" s="172"/>
      <c r="F35" s="172"/>
      <c r="G35" s="172"/>
      <c r="H35" s="172"/>
      <c r="I35" s="172"/>
      <c r="J35" s="172"/>
      <c r="K35" s="172"/>
      <c r="L35" s="172"/>
      <c r="M35" s="172"/>
      <c r="N35" s="172"/>
      <c r="O35" s="183"/>
      <c r="P35" s="183"/>
      <c r="Q35" s="183"/>
      <c r="R35" s="183"/>
      <c r="S35" s="183"/>
      <c r="T35" s="183"/>
      <c r="U35" s="183"/>
      <c r="V35" s="183"/>
      <c r="W35" s="183"/>
      <c r="X35" s="183"/>
      <c r="Y35" s="196">
        <f t="array" ref="Y35">SUMPRODUCT(CLIN2_Labour102[[#This Row],[Man-Days
2019]:[Man-Days
2028]],CLIN2_Labour102[[#This Row],[Labour rate
2019]:[Labour rate
2028]])</f>
        <v>0</v>
      </c>
      <c r="Z35" s="200"/>
      <c r="AA35" s="173">
        <f>(CLIN2_Labour102[[#This Row],[Extended cost]]+CLIN2_Labour102[[#This Row],[Expat Allowance (ONLY if applicable)]])*$AF$2</f>
        <v>0</v>
      </c>
      <c r="AB35" s="173">
        <f>CLIN2_Labour102[[#This Row],[Extended cost]]+CLIN2_Labour102[[#This Row],[Expat Allowance (ONLY if applicable)]]+CLIN2_Labour102[[#This Row],[Profit ]]</f>
        <v>0</v>
      </c>
      <c r="AC35" s="216"/>
    </row>
    <row r="36" spans="2:29" ht="15" customHeight="1" x14ac:dyDescent="0.35">
      <c r="B36" s="180" t="s">
        <v>1187</v>
      </c>
      <c r="C36" t="s">
        <v>526</v>
      </c>
      <c r="D36" s="176"/>
      <c r="E36" s="172"/>
      <c r="F36" s="172"/>
      <c r="G36" s="172"/>
      <c r="H36" s="172"/>
      <c r="I36" s="172"/>
      <c r="J36" s="172"/>
      <c r="K36" s="172"/>
      <c r="L36" s="172"/>
      <c r="M36" s="172"/>
      <c r="N36" s="172"/>
      <c r="O36" s="183"/>
      <c r="P36" s="183"/>
      <c r="Q36" s="183"/>
      <c r="R36" s="183"/>
      <c r="S36" s="183"/>
      <c r="T36" s="183"/>
      <c r="U36" s="183"/>
      <c r="V36" s="183"/>
      <c r="W36" s="183"/>
      <c r="X36" s="183"/>
      <c r="Y36" s="196">
        <f t="array" ref="Y36">SUMPRODUCT(CLIN2_Labour102[[#This Row],[Man-Days
2019]:[Man-Days
2028]],CLIN2_Labour102[[#This Row],[Labour rate
2019]:[Labour rate
2028]])</f>
        <v>0</v>
      </c>
      <c r="Z36" s="200"/>
      <c r="AA36" s="173">
        <f>(CLIN2_Labour102[[#This Row],[Extended cost]]+CLIN2_Labour102[[#This Row],[Expat Allowance (ONLY if applicable)]])*$AF$2</f>
        <v>0</v>
      </c>
      <c r="AB36" s="173">
        <f>CLIN2_Labour102[[#This Row],[Extended cost]]+CLIN2_Labour102[[#This Row],[Expat Allowance (ONLY if applicable)]]+CLIN2_Labour102[[#This Row],[Profit ]]</f>
        <v>0</v>
      </c>
      <c r="AC36" s="216"/>
    </row>
    <row r="37" spans="2:29" ht="15" customHeight="1" x14ac:dyDescent="0.35">
      <c r="B37" s="180" t="s">
        <v>1213</v>
      </c>
      <c r="C37" t="s">
        <v>526</v>
      </c>
      <c r="D37" s="176"/>
      <c r="E37" s="172"/>
      <c r="F37" s="172"/>
      <c r="G37" s="172"/>
      <c r="H37" s="172"/>
      <c r="I37" s="172"/>
      <c r="J37" s="172"/>
      <c r="K37" s="172"/>
      <c r="L37" s="172"/>
      <c r="M37" s="172"/>
      <c r="N37" s="172"/>
      <c r="O37" s="183"/>
      <c r="P37" s="183"/>
      <c r="Q37" s="183"/>
      <c r="R37" s="183"/>
      <c r="S37" s="183"/>
      <c r="T37" s="183"/>
      <c r="U37" s="183"/>
      <c r="V37" s="183"/>
      <c r="W37" s="183"/>
      <c r="X37" s="183"/>
      <c r="Y37" s="196">
        <f t="array" ref="Y37">SUMPRODUCT(CLIN2_Labour102[[#This Row],[Man-Days
2019]:[Man-Days
2028]],CLIN2_Labour102[[#This Row],[Labour rate
2019]:[Labour rate
2028]])</f>
        <v>0</v>
      </c>
      <c r="Z37" s="200"/>
      <c r="AA37" s="173">
        <f>(CLIN2_Labour102[[#This Row],[Extended cost]]+CLIN2_Labour102[[#This Row],[Expat Allowance (ONLY if applicable)]])*$AF$2</f>
        <v>0</v>
      </c>
      <c r="AB37" s="173">
        <f>CLIN2_Labour102[[#This Row],[Extended cost]]+CLIN2_Labour102[[#This Row],[Expat Allowance (ONLY if applicable)]]+CLIN2_Labour102[[#This Row],[Profit ]]</f>
        <v>0</v>
      </c>
      <c r="AC37" s="216"/>
    </row>
    <row r="38" spans="2:29" ht="15" customHeight="1" x14ac:dyDescent="0.35">
      <c r="B38" s="180" t="s">
        <v>1214</v>
      </c>
      <c r="C38" t="s">
        <v>526</v>
      </c>
      <c r="D38" s="176"/>
      <c r="E38" s="172"/>
      <c r="F38" s="172"/>
      <c r="G38" s="172"/>
      <c r="H38" s="172"/>
      <c r="I38" s="172"/>
      <c r="J38" s="172"/>
      <c r="K38" s="172"/>
      <c r="L38" s="172"/>
      <c r="M38" s="172"/>
      <c r="N38" s="172"/>
      <c r="O38" s="183"/>
      <c r="P38" s="183"/>
      <c r="Q38" s="183"/>
      <c r="R38" s="183"/>
      <c r="S38" s="183"/>
      <c r="T38" s="183"/>
      <c r="U38" s="183"/>
      <c r="V38" s="183"/>
      <c r="W38" s="183"/>
      <c r="X38" s="183"/>
      <c r="Y38" s="196">
        <f t="array" ref="Y38">SUMPRODUCT(CLIN2_Labour102[[#This Row],[Man-Days
2019]:[Man-Days
2028]],CLIN2_Labour102[[#This Row],[Labour rate
2019]:[Labour rate
2028]])</f>
        <v>0</v>
      </c>
      <c r="Z38" s="200"/>
      <c r="AA38" s="173">
        <f>(CLIN2_Labour102[[#This Row],[Extended cost]]+CLIN2_Labour102[[#This Row],[Expat Allowance (ONLY if applicable)]])*$AF$2</f>
        <v>0</v>
      </c>
      <c r="AB38" s="173">
        <f>CLIN2_Labour102[[#This Row],[Extended cost]]+CLIN2_Labour102[[#This Row],[Expat Allowance (ONLY if applicable)]]+CLIN2_Labour102[[#This Row],[Profit ]]</f>
        <v>0</v>
      </c>
      <c r="AC38" s="216"/>
    </row>
    <row r="39" spans="2:29" ht="15" customHeight="1" x14ac:dyDescent="0.35">
      <c r="B39" s="180" t="s">
        <v>1215</v>
      </c>
      <c r="C39" t="s">
        <v>526</v>
      </c>
      <c r="D39" s="176"/>
      <c r="E39" s="172"/>
      <c r="F39" s="172"/>
      <c r="G39" s="172"/>
      <c r="H39" s="172"/>
      <c r="I39" s="172"/>
      <c r="J39" s="172"/>
      <c r="K39" s="172"/>
      <c r="L39" s="172"/>
      <c r="M39" s="172"/>
      <c r="N39" s="172"/>
      <c r="O39" s="183"/>
      <c r="P39" s="183"/>
      <c r="Q39" s="183"/>
      <c r="R39" s="183"/>
      <c r="S39" s="183"/>
      <c r="T39" s="183"/>
      <c r="U39" s="183"/>
      <c r="V39" s="183"/>
      <c r="W39" s="183"/>
      <c r="X39" s="183"/>
      <c r="Y39" s="196">
        <f t="array" ref="Y39">SUMPRODUCT(CLIN2_Labour102[[#This Row],[Man-Days
2019]:[Man-Days
2028]],CLIN2_Labour102[[#This Row],[Labour rate
2019]:[Labour rate
2028]])</f>
        <v>0</v>
      </c>
      <c r="Z39" s="200"/>
      <c r="AA39" s="173">
        <f>(CLIN2_Labour102[[#This Row],[Extended cost]]+CLIN2_Labour102[[#This Row],[Expat Allowance (ONLY if applicable)]])*$AF$2</f>
        <v>0</v>
      </c>
      <c r="AB39" s="173">
        <f>CLIN2_Labour102[[#This Row],[Extended cost]]+CLIN2_Labour102[[#This Row],[Expat Allowance (ONLY if applicable)]]+CLIN2_Labour102[[#This Row],[Profit ]]</f>
        <v>0</v>
      </c>
      <c r="AC39" s="216"/>
    </row>
    <row r="40" spans="2:29" ht="15" customHeight="1" x14ac:dyDescent="0.35">
      <c r="B40" s="180" t="s">
        <v>1368</v>
      </c>
      <c r="C40" t="s">
        <v>526</v>
      </c>
      <c r="D40" s="176"/>
      <c r="E40" s="172"/>
      <c r="F40" s="172"/>
      <c r="G40" s="172"/>
      <c r="H40" s="172"/>
      <c r="I40" s="172"/>
      <c r="J40" s="172"/>
      <c r="K40" s="172"/>
      <c r="L40" s="172"/>
      <c r="M40" s="172"/>
      <c r="N40" s="172"/>
      <c r="O40" s="183"/>
      <c r="P40" s="183"/>
      <c r="Q40" s="183"/>
      <c r="R40" s="183"/>
      <c r="S40" s="183"/>
      <c r="T40" s="183"/>
      <c r="U40" s="183"/>
      <c r="V40" s="183"/>
      <c r="W40" s="183"/>
      <c r="X40" s="183"/>
      <c r="Y40" s="196">
        <f t="array" ref="Y40">SUMPRODUCT(CLIN2_Labour102[[#This Row],[Man-Days
2019]:[Man-Days
2028]],CLIN2_Labour102[[#This Row],[Labour rate
2019]:[Labour rate
2028]])</f>
        <v>0</v>
      </c>
      <c r="Z40" s="200"/>
      <c r="AA40" s="173">
        <f>(CLIN2_Labour102[[#This Row],[Extended cost]]+CLIN2_Labour102[[#This Row],[Expat Allowance (ONLY if applicable)]])*$AF$2</f>
        <v>0</v>
      </c>
      <c r="AB40" s="173">
        <f>CLIN2_Labour102[[#This Row],[Extended cost]]+CLIN2_Labour102[[#This Row],[Expat Allowance (ONLY if applicable)]]+CLIN2_Labour102[[#This Row],[Profit ]]</f>
        <v>0</v>
      </c>
      <c r="AC40" s="216"/>
    </row>
    <row r="41" spans="2:29" ht="15" customHeight="1" x14ac:dyDescent="0.35">
      <c r="B41" s="180" t="s">
        <v>1369</v>
      </c>
      <c r="C41" t="s">
        <v>526</v>
      </c>
      <c r="D41" s="176"/>
      <c r="E41" s="172"/>
      <c r="F41" s="172"/>
      <c r="G41" s="172"/>
      <c r="H41" s="172"/>
      <c r="I41" s="172"/>
      <c r="J41" s="172"/>
      <c r="K41" s="172"/>
      <c r="L41" s="172"/>
      <c r="M41" s="172"/>
      <c r="N41" s="172"/>
      <c r="O41" s="183"/>
      <c r="P41" s="183"/>
      <c r="Q41" s="183"/>
      <c r="R41" s="183"/>
      <c r="S41" s="183"/>
      <c r="T41" s="183"/>
      <c r="U41" s="183"/>
      <c r="V41" s="183"/>
      <c r="W41" s="183"/>
      <c r="X41" s="183"/>
      <c r="Y41" s="196">
        <f t="array" ref="Y41">SUMPRODUCT(CLIN2_Labour102[[#This Row],[Man-Days
2019]:[Man-Days
2028]],CLIN2_Labour102[[#This Row],[Labour rate
2019]:[Labour rate
2028]])</f>
        <v>0</v>
      </c>
      <c r="Z41" s="200"/>
      <c r="AA41" s="173">
        <f>(CLIN2_Labour102[[#This Row],[Extended cost]]+CLIN2_Labour102[[#This Row],[Expat Allowance (ONLY if applicable)]])*$AF$2</f>
        <v>0</v>
      </c>
      <c r="AB41" s="173">
        <f>CLIN2_Labour102[[#This Row],[Extended cost]]+CLIN2_Labour102[[#This Row],[Expat Allowance (ONLY if applicable)]]+CLIN2_Labour102[[#This Row],[Profit ]]</f>
        <v>0</v>
      </c>
      <c r="AC41" s="216"/>
    </row>
    <row r="42" spans="2:29" ht="15" customHeight="1" x14ac:dyDescent="0.35">
      <c r="B42" s="180" t="s">
        <v>1370</v>
      </c>
      <c r="C42" t="s">
        <v>526</v>
      </c>
      <c r="D42" s="176"/>
      <c r="E42" s="172"/>
      <c r="F42" s="172"/>
      <c r="G42" s="172"/>
      <c r="H42" s="172"/>
      <c r="I42" s="172"/>
      <c r="J42" s="172"/>
      <c r="K42" s="172"/>
      <c r="L42" s="172"/>
      <c r="M42" s="172"/>
      <c r="N42" s="172"/>
      <c r="O42" s="183"/>
      <c r="P42" s="183"/>
      <c r="Q42" s="183"/>
      <c r="R42" s="183"/>
      <c r="S42" s="183"/>
      <c r="T42" s="183"/>
      <c r="U42" s="183"/>
      <c r="V42" s="183"/>
      <c r="W42" s="183"/>
      <c r="X42" s="183"/>
      <c r="Y42" s="196">
        <f t="array" ref="Y42">SUMPRODUCT(CLIN2_Labour102[[#This Row],[Man-Days
2019]:[Man-Days
2028]],CLIN2_Labour102[[#This Row],[Labour rate
2019]:[Labour rate
2028]])</f>
        <v>0</v>
      </c>
      <c r="Z42" s="200"/>
      <c r="AA42" s="173">
        <f>(CLIN2_Labour102[[#This Row],[Extended cost]]+CLIN2_Labour102[[#This Row],[Expat Allowance (ONLY if applicable)]])*$AF$2</f>
        <v>0</v>
      </c>
      <c r="AB42" s="173">
        <f>CLIN2_Labour102[[#This Row],[Extended cost]]+CLIN2_Labour102[[#This Row],[Expat Allowance (ONLY if applicable)]]+CLIN2_Labour102[[#This Row],[Profit ]]</f>
        <v>0</v>
      </c>
      <c r="AC42" s="216"/>
    </row>
    <row r="43" spans="2:29" ht="15" customHeight="1" x14ac:dyDescent="0.35">
      <c r="B43" s="180" t="s">
        <v>1396</v>
      </c>
      <c r="C43" t="s">
        <v>526</v>
      </c>
      <c r="D43" s="176"/>
      <c r="E43" s="172"/>
      <c r="F43" s="172"/>
      <c r="G43" s="172"/>
      <c r="H43" s="172"/>
      <c r="I43" s="172"/>
      <c r="J43" s="172"/>
      <c r="K43" s="172"/>
      <c r="L43" s="172"/>
      <c r="M43" s="172"/>
      <c r="N43" s="172"/>
      <c r="O43" s="183"/>
      <c r="P43" s="183"/>
      <c r="Q43" s="183"/>
      <c r="R43" s="183"/>
      <c r="S43" s="183"/>
      <c r="T43" s="183"/>
      <c r="U43" s="183"/>
      <c r="V43" s="183"/>
      <c r="W43" s="183"/>
      <c r="X43" s="183"/>
      <c r="Y43" s="196">
        <f t="array" ref="Y43">SUMPRODUCT(CLIN2_Labour102[[#This Row],[Man-Days
2019]:[Man-Days
2028]],CLIN2_Labour102[[#This Row],[Labour rate
2019]:[Labour rate
2028]])</f>
        <v>0</v>
      </c>
      <c r="Z43" s="200"/>
      <c r="AA43" s="173">
        <f>(CLIN2_Labour102[[#This Row],[Extended cost]]+CLIN2_Labour102[[#This Row],[Expat Allowance (ONLY if applicable)]])*$AF$2</f>
        <v>0</v>
      </c>
      <c r="AB43" s="173">
        <f>CLIN2_Labour102[[#This Row],[Extended cost]]+CLIN2_Labour102[[#This Row],[Expat Allowance (ONLY if applicable)]]+CLIN2_Labour102[[#This Row],[Profit ]]</f>
        <v>0</v>
      </c>
      <c r="AC43" s="216"/>
    </row>
    <row r="44" spans="2:29" ht="15" customHeight="1" x14ac:dyDescent="0.35">
      <c r="B44" s="180" t="s">
        <v>1397</v>
      </c>
      <c r="C44" t="s">
        <v>526</v>
      </c>
      <c r="D44" s="176"/>
      <c r="E44" s="172"/>
      <c r="F44" s="172"/>
      <c r="G44" s="172"/>
      <c r="H44" s="172"/>
      <c r="I44" s="172"/>
      <c r="J44" s="172"/>
      <c r="K44" s="172"/>
      <c r="L44" s="172"/>
      <c r="M44" s="172"/>
      <c r="N44" s="172"/>
      <c r="O44" s="183"/>
      <c r="P44" s="183"/>
      <c r="Q44" s="183"/>
      <c r="R44" s="183"/>
      <c r="S44" s="183"/>
      <c r="T44" s="183"/>
      <c r="U44" s="183"/>
      <c r="V44" s="183"/>
      <c r="W44" s="183"/>
      <c r="X44" s="183"/>
      <c r="Y44" s="196">
        <f t="array" ref="Y44">SUMPRODUCT(CLIN2_Labour102[[#This Row],[Man-Days
2019]:[Man-Days
2028]],CLIN2_Labour102[[#This Row],[Labour rate
2019]:[Labour rate
2028]])</f>
        <v>0</v>
      </c>
      <c r="Z44" s="200"/>
      <c r="AA44" s="173">
        <f>(CLIN2_Labour102[[#This Row],[Extended cost]]+CLIN2_Labour102[[#This Row],[Expat Allowance (ONLY if applicable)]])*$AF$2</f>
        <v>0</v>
      </c>
      <c r="AB44" s="173">
        <f>CLIN2_Labour102[[#This Row],[Extended cost]]+CLIN2_Labour102[[#This Row],[Expat Allowance (ONLY if applicable)]]+CLIN2_Labour102[[#This Row],[Profit ]]</f>
        <v>0</v>
      </c>
      <c r="AC44" s="216"/>
    </row>
    <row r="45" spans="2:29" ht="15" customHeight="1" x14ac:dyDescent="0.35">
      <c r="B45" s="180" t="s">
        <v>1398</v>
      </c>
      <c r="C45" t="s">
        <v>526</v>
      </c>
      <c r="D45" s="176"/>
      <c r="E45" s="172"/>
      <c r="F45" s="172"/>
      <c r="G45" s="172"/>
      <c r="H45" s="172"/>
      <c r="I45" s="172"/>
      <c r="J45" s="172"/>
      <c r="K45" s="172"/>
      <c r="L45" s="172"/>
      <c r="M45" s="172"/>
      <c r="N45" s="172"/>
      <c r="O45" s="183"/>
      <c r="P45" s="183"/>
      <c r="Q45" s="183"/>
      <c r="R45" s="183"/>
      <c r="S45" s="183"/>
      <c r="T45" s="183"/>
      <c r="U45" s="183"/>
      <c r="V45" s="183"/>
      <c r="W45" s="183"/>
      <c r="X45" s="183"/>
      <c r="Y45" s="196">
        <f t="array" ref="Y45">SUMPRODUCT(CLIN2_Labour102[[#This Row],[Man-Days
2019]:[Man-Days
2028]],CLIN2_Labour102[[#This Row],[Labour rate
2019]:[Labour rate
2028]])</f>
        <v>0</v>
      </c>
      <c r="Z45" s="200"/>
      <c r="AA45" s="173">
        <f>(CLIN2_Labour102[[#This Row],[Extended cost]]+CLIN2_Labour102[[#This Row],[Expat Allowance (ONLY if applicable)]])*$AF$2</f>
        <v>0</v>
      </c>
      <c r="AB45" s="173">
        <f>CLIN2_Labour102[[#This Row],[Extended cost]]+CLIN2_Labour102[[#This Row],[Expat Allowance (ONLY if applicable)]]+CLIN2_Labour102[[#This Row],[Profit ]]</f>
        <v>0</v>
      </c>
      <c r="AC45" s="216"/>
    </row>
    <row r="46" spans="2:29" ht="15" customHeight="1" x14ac:dyDescent="0.35">
      <c r="B46" s="180" t="s">
        <v>1424</v>
      </c>
      <c r="C46" t="s">
        <v>526</v>
      </c>
      <c r="D46" s="176"/>
      <c r="E46" s="172"/>
      <c r="F46" s="172"/>
      <c r="G46" s="172"/>
      <c r="H46" s="172"/>
      <c r="I46" s="172"/>
      <c r="J46" s="172"/>
      <c r="K46" s="172"/>
      <c r="L46" s="172"/>
      <c r="M46" s="172"/>
      <c r="N46" s="172"/>
      <c r="O46" s="183"/>
      <c r="P46" s="183"/>
      <c r="Q46" s="183"/>
      <c r="R46" s="183"/>
      <c r="S46" s="183"/>
      <c r="T46" s="183"/>
      <c r="U46" s="183"/>
      <c r="V46" s="183"/>
      <c r="W46" s="183"/>
      <c r="X46" s="183"/>
      <c r="Y46" s="196">
        <f t="array" ref="Y46">SUMPRODUCT(CLIN2_Labour102[[#This Row],[Man-Days
2019]:[Man-Days
2028]],CLIN2_Labour102[[#This Row],[Labour rate
2019]:[Labour rate
2028]])</f>
        <v>0</v>
      </c>
      <c r="Z46" s="200"/>
      <c r="AA46" s="173">
        <f>(CLIN2_Labour102[[#This Row],[Extended cost]]+CLIN2_Labour102[[#This Row],[Expat Allowance (ONLY if applicable)]])*$AF$2</f>
        <v>0</v>
      </c>
      <c r="AB46" s="173">
        <f>CLIN2_Labour102[[#This Row],[Extended cost]]+CLIN2_Labour102[[#This Row],[Expat Allowance (ONLY if applicable)]]+CLIN2_Labour102[[#This Row],[Profit ]]</f>
        <v>0</v>
      </c>
      <c r="AC46" s="216"/>
    </row>
    <row r="47" spans="2:29" ht="15" customHeight="1" x14ac:dyDescent="0.35">
      <c r="B47" s="180" t="s">
        <v>1425</v>
      </c>
      <c r="C47" t="s">
        <v>526</v>
      </c>
      <c r="D47" s="176"/>
      <c r="E47" s="172"/>
      <c r="F47" s="172"/>
      <c r="G47" s="172"/>
      <c r="H47" s="172"/>
      <c r="I47" s="172"/>
      <c r="J47" s="172"/>
      <c r="K47" s="172"/>
      <c r="L47" s="172"/>
      <c r="M47" s="172"/>
      <c r="N47" s="172"/>
      <c r="O47" s="183"/>
      <c r="P47" s="183"/>
      <c r="Q47" s="183"/>
      <c r="R47" s="183"/>
      <c r="S47" s="183"/>
      <c r="T47" s="183"/>
      <c r="U47" s="183"/>
      <c r="V47" s="183"/>
      <c r="W47" s="183"/>
      <c r="X47" s="183"/>
      <c r="Y47" s="196">
        <f t="array" ref="Y47">SUMPRODUCT(CLIN2_Labour102[[#This Row],[Man-Days
2019]:[Man-Days
2028]],CLIN2_Labour102[[#This Row],[Labour rate
2019]:[Labour rate
2028]])</f>
        <v>0</v>
      </c>
      <c r="Z47" s="200"/>
      <c r="AA47" s="173">
        <f>(CLIN2_Labour102[[#This Row],[Extended cost]]+CLIN2_Labour102[[#This Row],[Expat Allowance (ONLY if applicable)]])*$AF$2</f>
        <v>0</v>
      </c>
      <c r="AB47" s="173">
        <f>CLIN2_Labour102[[#This Row],[Extended cost]]+CLIN2_Labour102[[#This Row],[Expat Allowance (ONLY if applicable)]]+CLIN2_Labour102[[#This Row],[Profit ]]</f>
        <v>0</v>
      </c>
      <c r="AC47" s="216"/>
    </row>
    <row r="48" spans="2:29" ht="15" customHeight="1" x14ac:dyDescent="0.35">
      <c r="B48" s="180" t="s">
        <v>1426</v>
      </c>
      <c r="C48" t="s">
        <v>526</v>
      </c>
      <c r="D48" s="176"/>
      <c r="E48" s="172"/>
      <c r="F48" s="172"/>
      <c r="G48" s="172"/>
      <c r="H48" s="172"/>
      <c r="I48" s="172"/>
      <c r="J48" s="172"/>
      <c r="K48" s="172"/>
      <c r="L48" s="172"/>
      <c r="M48" s="172"/>
      <c r="N48" s="172"/>
      <c r="O48" s="183"/>
      <c r="P48" s="183"/>
      <c r="Q48" s="183"/>
      <c r="R48" s="183"/>
      <c r="S48" s="183"/>
      <c r="T48" s="183"/>
      <c r="U48" s="183"/>
      <c r="V48" s="183"/>
      <c r="W48" s="183"/>
      <c r="X48" s="183"/>
      <c r="Y48" s="196">
        <f t="array" ref="Y48">SUMPRODUCT(CLIN2_Labour102[[#This Row],[Man-Days
2019]:[Man-Days
2028]],CLIN2_Labour102[[#This Row],[Labour rate
2019]:[Labour rate
2028]])</f>
        <v>0</v>
      </c>
      <c r="Z48" s="200"/>
      <c r="AA48" s="173">
        <f>(CLIN2_Labour102[[#This Row],[Extended cost]]+CLIN2_Labour102[[#This Row],[Expat Allowance (ONLY if applicable)]])*$AF$2</f>
        <v>0</v>
      </c>
      <c r="AB48" s="173">
        <f>CLIN2_Labour102[[#This Row],[Extended cost]]+CLIN2_Labour102[[#This Row],[Expat Allowance (ONLY if applicable)]]+CLIN2_Labour102[[#This Row],[Profit ]]</f>
        <v>0</v>
      </c>
      <c r="AC48" s="216"/>
    </row>
    <row r="49" spans="2:29" ht="15" customHeight="1" x14ac:dyDescent="0.35">
      <c r="B49" s="180" t="s">
        <v>1579</v>
      </c>
      <c r="C49" t="s">
        <v>526</v>
      </c>
      <c r="D49" s="176"/>
      <c r="E49" s="172"/>
      <c r="F49" s="172"/>
      <c r="G49" s="172"/>
      <c r="H49" s="172"/>
      <c r="I49" s="172"/>
      <c r="J49" s="172"/>
      <c r="K49" s="172"/>
      <c r="L49" s="172"/>
      <c r="M49" s="172"/>
      <c r="N49" s="172"/>
      <c r="O49" s="183"/>
      <c r="P49" s="183"/>
      <c r="Q49" s="183"/>
      <c r="R49" s="183"/>
      <c r="S49" s="183"/>
      <c r="T49" s="183"/>
      <c r="U49" s="183"/>
      <c r="V49" s="183"/>
      <c r="W49" s="183"/>
      <c r="X49" s="183"/>
      <c r="Y49" s="196">
        <f t="array" ref="Y49">SUMPRODUCT(CLIN2_Labour102[[#This Row],[Man-Days
2019]:[Man-Days
2028]],CLIN2_Labour102[[#This Row],[Labour rate
2019]:[Labour rate
2028]])</f>
        <v>0</v>
      </c>
      <c r="Z49" s="200"/>
      <c r="AA49" s="173">
        <f>(CLIN2_Labour102[[#This Row],[Extended cost]]+CLIN2_Labour102[[#This Row],[Expat Allowance (ONLY if applicable)]])*$AF$2</f>
        <v>0</v>
      </c>
      <c r="AB49" s="173">
        <f>CLIN2_Labour102[[#This Row],[Extended cost]]+CLIN2_Labour102[[#This Row],[Expat Allowance (ONLY if applicable)]]+CLIN2_Labour102[[#This Row],[Profit ]]</f>
        <v>0</v>
      </c>
      <c r="AC49" s="216"/>
    </row>
    <row r="50" spans="2:29" ht="15" customHeight="1" x14ac:dyDescent="0.35">
      <c r="B50" s="180" t="s">
        <v>1580</v>
      </c>
      <c r="C50" t="s">
        <v>526</v>
      </c>
      <c r="D50" s="176"/>
      <c r="E50" s="172"/>
      <c r="F50" s="172"/>
      <c r="G50" s="172"/>
      <c r="H50" s="172"/>
      <c r="I50" s="172"/>
      <c r="J50" s="172"/>
      <c r="K50" s="172"/>
      <c r="L50" s="172"/>
      <c r="M50" s="172"/>
      <c r="N50" s="172"/>
      <c r="O50" s="183"/>
      <c r="P50" s="183"/>
      <c r="Q50" s="183"/>
      <c r="R50" s="183"/>
      <c r="S50" s="183"/>
      <c r="T50" s="183"/>
      <c r="U50" s="183"/>
      <c r="V50" s="183"/>
      <c r="W50" s="183"/>
      <c r="X50" s="183"/>
      <c r="Y50" s="196">
        <f t="array" ref="Y50">SUMPRODUCT(CLIN2_Labour102[[#This Row],[Man-Days
2019]:[Man-Days
2028]],CLIN2_Labour102[[#This Row],[Labour rate
2019]:[Labour rate
2028]])</f>
        <v>0</v>
      </c>
      <c r="Z50" s="200"/>
      <c r="AA50" s="173">
        <f>(CLIN2_Labour102[[#This Row],[Extended cost]]+CLIN2_Labour102[[#This Row],[Expat Allowance (ONLY if applicable)]])*$AF$2</f>
        <v>0</v>
      </c>
      <c r="AB50" s="173">
        <f>CLIN2_Labour102[[#This Row],[Extended cost]]+CLIN2_Labour102[[#This Row],[Expat Allowance (ONLY if applicable)]]+CLIN2_Labour102[[#This Row],[Profit ]]</f>
        <v>0</v>
      </c>
      <c r="AC50" s="216"/>
    </row>
    <row r="51" spans="2:29" ht="15" customHeight="1" x14ac:dyDescent="0.35">
      <c r="B51" s="180" t="s">
        <v>1581</v>
      </c>
      <c r="C51" t="s">
        <v>526</v>
      </c>
      <c r="D51" s="176"/>
      <c r="E51" s="172"/>
      <c r="F51" s="172"/>
      <c r="G51" s="172"/>
      <c r="H51" s="172"/>
      <c r="I51" s="172"/>
      <c r="J51" s="172"/>
      <c r="K51" s="172"/>
      <c r="L51" s="172"/>
      <c r="M51" s="172"/>
      <c r="N51" s="172"/>
      <c r="O51" s="183"/>
      <c r="P51" s="183"/>
      <c r="Q51" s="183"/>
      <c r="R51" s="183"/>
      <c r="S51" s="183"/>
      <c r="T51" s="183"/>
      <c r="U51" s="183"/>
      <c r="V51" s="183"/>
      <c r="W51" s="183"/>
      <c r="X51" s="183"/>
      <c r="Y51" s="196">
        <f t="array" ref="Y51">SUMPRODUCT(CLIN2_Labour102[[#This Row],[Man-Days
2019]:[Man-Days
2028]],CLIN2_Labour102[[#This Row],[Labour rate
2019]:[Labour rate
2028]])</f>
        <v>0</v>
      </c>
      <c r="Z51" s="200"/>
      <c r="AA51" s="173">
        <f>(CLIN2_Labour102[[#This Row],[Extended cost]]+CLIN2_Labour102[[#This Row],[Expat Allowance (ONLY if applicable)]])*$AF$2</f>
        <v>0</v>
      </c>
      <c r="AB51" s="173">
        <f>CLIN2_Labour102[[#This Row],[Extended cost]]+CLIN2_Labour102[[#This Row],[Expat Allowance (ONLY if applicable)]]+CLIN2_Labour102[[#This Row],[Profit ]]</f>
        <v>0</v>
      </c>
      <c r="AC51" s="216"/>
    </row>
    <row r="52" spans="2:29" ht="15" customHeight="1" x14ac:dyDescent="0.35">
      <c r="B52" s="180" t="s">
        <v>1607</v>
      </c>
      <c r="C52" t="s">
        <v>526</v>
      </c>
      <c r="D52" s="176"/>
      <c r="E52" s="172"/>
      <c r="F52" s="172"/>
      <c r="G52" s="172"/>
      <c r="H52" s="172"/>
      <c r="I52" s="172"/>
      <c r="J52" s="172"/>
      <c r="K52" s="172"/>
      <c r="L52" s="172"/>
      <c r="M52" s="172"/>
      <c r="N52" s="172"/>
      <c r="O52" s="183"/>
      <c r="P52" s="183"/>
      <c r="Q52" s="183"/>
      <c r="R52" s="183"/>
      <c r="S52" s="183"/>
      <c r="T52" s="183"/>
      <c r="U52" s="183"/>
      <c r="V52" s="183"/>
      <c r="W52" s="183"/>
      <c r="X52" s="183"/>
      <c r="Y52" s="196">
        <f t="array" ref="Y52">SUMPRODUCT(CLIN2_Labour102[[#This Row],[Man-Days
2019]:[Man-Days
2028]],CLIN2_Labour102[[#This Row],[Labour rate
2019]:[Labour rate
2028]])</f>
        <v>0</v>
      </c>
      <c r="Z52" s="200"/>
      <c r="AA52" s="173">
        <f>(CLIN2_Labour102[[#This Row],[Extended cost]]+CLIN2_Labour102[[#This Row],[Expat Allowance (ONLY if applicable)]])*$AF$2</f>
        <v>0</v>
      </c>
      <c r="AB52" s="173">
        <f>CLIN2_Labour102[[#This Row],[Extended cost]]+CLIN2_Labour102[[#This Row],[Expat Allowance (ONLY if applicable)]]+CLIN2_Labour102[[#This Row],[Profit ]]</f>
        <v>0</v>
      </c>
      <c r="AC52" s="216"/>
    </row>
    <row r="53" spans="2:29" ht="15" customHeight="1" x14ac:dyDescent="0.35">
      <c r="B53" s="180" t="s">
        <v>1608</v>
      </c>
      <c r="C53" t="s">
        <v>526</v>
      </c>
      <c r="D53" s="176"/>
      <c r="E53" s="172"/>
      <c r="F53" s="172"/>
      <c r="G53" s="172"/>
      <c r="H53" s="172"/>
      <c r="I53" s="172"/>
      <c r="J53" s="172"/>
      <c r="K53" s="172"/>
      <c r="L53" s="172"/>
      <c r="M53" s="172"/>
      <c r="N53" s="172"/>
      <c r="O53" s="183"/>
      <c r="P53" s="183"/>
      <c r="Q53" s="183"/>
      <c r="R53" s="183"/>
      <c r="S53" s="183"/>
      <c r="T53" s="183"/>
      <c r="U53" s="183"/>
      <c r="V53" s="183"/>
      <c r="W53" s="183"/>
      <c r="X53" s="183"/>
      <c r="Y53" s="196">
        <f t="array" ref="Y53">SUMPRODUCT(CLIN2_Labour102[[#This Row],[Man-Days
2019]:[Man-Days
2028]],CLIN2_Labour102[[#This Row],[Labour rate
2019]:[Labour rate
2028]])</f>
        <v>0</v>
      </c>
      <c r="Z53" s="200"/>
      <c r="AA53" s="173">
        <f>(CLIN2_Labour102[[#This Row],[Extended cost]]+CLIN2_Labour102[[#This Row],[Expat Allowance (ONLY if applicable)]])*$AF$2</f>
        <v>0</v>
      </c>
      <c r="AB53" s="173">
        <f>CLIN2_Labour102[[#This Row],[Extended cost]]+CLIN2_Labour102[[#This Row],[Expat Allowance (ONLY if applicable)]]+CLIN2_Labour102[[#This Row],[Profit ]]</f>
        <v>0</v>
      </c>
      <c r="AC53" s="216"/>
    </row>
    <row r="54" spans="2:29" ht="15" customHeight="1" x14ac:dyDescent="0.35">
      <c r="B54" s="180" t="s">
        <v>1609</v>
      </c>
      <c r="C54" t="s">
        <v>526</v>
      </c>
      <c r="D54" s="176"/>
      <c r="E54" s="172"/>
      <c r="F54" s="172"/>
      <c r="G54" s="172"/>
      <c r="H54" s="172"/>
      <c r="I54" s="172"/>
      <c r="J54" s="172"/>
      <c r="K54" s="172"/>
      <c r="L54" s="172"/>
      <c r="M54" s="172"/>
      <c r="N54" s="172"/>
      <c r="O54" s="183"/>
      <c r="P54" s="183"/>
      <c r="Q54" s="183"/>
      <c r="R54" s="183"/>
      <c r="S54" s="183"/>
      <c r="T54" s="183"/>
      <c r="U54" s="183"/>
      <c r="V54" s="183"/>
      <c r="W54" s="183"/>
      <c r="X54" s="183"/>
      <c r="Y54" s="196">
        <f t="array" ref="Y54">SUMPRODUCT(CLIN2_Labour102[[#This Row],[Man-Days
2019]:[Man-Days
2028]],CLIN2_Labour102[[#This Row],[Labour rate
2019]:[Labour rate
2028]])</f>
        <v>0</v>
      </c>
      <c r="Z54" s="200"/>
      <c r="AA54" s="173">
        <f>(CLIN2_Labour102[[#This Row],[Extended cost]]+CLIN2_Labour102[[#This Row],[Expat Allowance (ONLY if applicable)]])*$AF$2</f>
        <v>0</v>
      </c>
      <c r="AB54" s="173">
        <f>CLIN2_Labour102[[#This Row],[Extended cost]]+CLIN2_Labour102[[#This Row],[Expat Allowance (ONLY if applicable)]]+CLIN2_Labour102[[#This Row],[Profit ]]</f>
        <v>0</v>
      </c>
      <c r="AC54" s="216"/>
    </row>
    <row r="55" spans="2:29" ht="15" customHeight="1" x14ac:dyDescent="0.35">
      <c r="B55" s="180" t="s">
        <v>1635</v>
      </c>
      <c r="C55" t="s">
        <v>526</v>
      </c>
      <c r="D55" s="176"/>
      <c r="E55" s="172"/>
      <c r="F55" s="172"/>
      <c r="G55" s="172"/>
      <c r="H55" s="172"/>
      <c r="I55" s="172"/>
      <c r="J55" s="172"/>
      <c r="K55" s="172"/>
      <c r="L55" s="172"/>
      <c r="M55" s="172"/>
      <c r="N55" s="172"/>
      <c r="O55" s="183"/>
      <c r="P55" s="183"/>
      <c r="Q55" s="183"/>
      <c r="R55" s="183"/>
      <c r="S55" s="183"/>
      <c r="T55" s="183"/>
      <c r="U55" s="183"/>
      <c r="V55" s="183"/>
      <c r="W55" s="183"/>
      <c r="X55" s="183"/>
      <c r="Y55" s="196">
        <f t="array" ref="Y55">SUMPRODUCT(CLIN2_Labour102[[#This Row],[Man-Days
2019]:[Man-Days
2028]],CLIN2_Labour102[[#This Row],[Labour rate
2019]:[Labour rate
2028]])</f>
        <v>0</v>
      </c>
      <c r="Z55" s="200"/>
      <c r="AA55" s="173">
        <f>(CLIN2_Labour102[[#This Row],[Extended cost]]+CLIN2_Labour102[[#This Row],[Expat Allowance (ONLY if applicable)]])*$AF$2</f>
        <v>0</v>
      </c>
      <c r="AB55" s="173">
        <f>CLIN2_Labour102[[#This Row],[Extended cost]]+CLIN2_Labour102[[#This Row],[Expat Allowance (ONLY if applicable)]]+CLIN2_Labour102[[#This Row],[Profit ]]</f>
        <v>0</v>
      </c>
      <c r="AC55" s="216"/>
    </row>
    <row r="56" spans="2:29" ht="15" customHeight="1" x14ac:dyDescent="0.35">
      <c r="B56" s="180" t="s">
        <v>1636</v>
      </c>
      <c r="C56" t="s">
        <v>526</v>
      </c>
      <c r="D56" s="176"/>
      <c r="E56" s="172"/>
      <c r="F56" s="172"/>
      <c r="G56" s="172"/>
      <c r="H56" s="172"/>
      <c r="I56" s="172"/>
      <c r="J56" s="172"/>
      <c r="K56" s="172"/>
      <c r="L56" s="172"/>
      <c r="M56" s="172"/>
      <c r="N56" s="172"/>
      <c r="O56" s="183"/>
      <c r="P56" s="183"/>
      <c r="Q56" s="183"/>
      <c r="R56" s="183"/>
      <c r="S56" s="183"/>
      <c r="T56" s="183"/>
      <c r="U56" s="183"/>
      <c r="V56" s="183"/>
      <c r="W56" s="183"/>
      <c r="X56" s="183"/>
      <c r="Y56" s="196">
        <f t="array" ref="Y56">SUMPRODUCT(CLIN2_Labour102[[#This Row],[Man-Days
2019]:[Man-Days
2028]],CLIN2_Labour102[[#This Row],[Labour rate
2019]:[Labour rate
2028]])</f>
        <v>0</v>
      </c>
      <c r="Z56" s="200"/>
      <c r="AA56" s="173">
        <f>(CLIN2_Labour102[[#This Row],[Extended cost]]+CLIN2_Labour102[[#This Row],[Expat Allowance (ONLY if applicable)]])*$AF$2</f>
        <v>0</v>
      </c>
      <c r="AB56" s="173">
        <f>CLIN2_Labour102[[#This Row],[Extended cost]]+CLIN2_Labour102[[#This Row],[Expat Allowance (ONLY if applicable)]]+CLIN2_Labour102[[#This Row],[Profit ]]</f>
        <v>0</v>
      </c>
      <c r="AC56" s="216"/>
    </row>
    <row r="57" spans="2:29" ht="15" customHeight="1" x14ac:dyDescent="0.35">
      <c r="B57" s="180" t="s">
        <v>1637</v>
      </c>
      <c r="C57" t="s">
        <v>526</v>
      </c>
      <c r="D57" s="176"/>
      <c r="E57" s="172"/>
      <c r="F57" s="172"/>
      <c r="G57" s="172"/>
      <c r="H57" s="172"/>
      <c r="I57" s="172"/>
      <c r="J57" s="172"/>
      <c r="K57" s="172"/>
      <c r="L57" s="172"/>
      <c r="M57" s="172"/>
      <c r="N57" s="172"/>
      <c r="O57" s="183"/>
      <c r="P57" s="183"/>
      <c r="Q57" s="183"/>
      <c r="R57" s="183"/>
      <c r="S57" s="183"/>
      <c r="T57" s="183"/>
      <c r="U57" s="183"/>
      <c r="V57" s="183"/>
      <c r="W57" s="183"/>
      <c r="X57" s="183"/>
      <c r="Y57" s="196">
        <f t="array" ref="Y57">SUMPRODUCT(CLIN2_Labour102[[#This Row],[Man-Days
2019]:[Man-Days
2028]],CLIN2_Labour102[[#This Row],[Labour rate
2019]:[Labour rate
2028]])</f>
        <v>0</v>
      </c>
      <c r="Z57" s="200"/>
      <c r="AA57" s="173">
        <f>(CLIN2_Labour102[[#This Row],[Extended cost]]+CLIN2_Labour102[[#This Row],[Expat Allowance (ONLY if applicable)]])*$AF$2</f>
        <v>0</v>
      </c>
      <c r="AB57" s="173">
        <f>CLIN2_Labour102[[#This Row],[Extended cost]]+CLIN2_Labour102[[#This Row],[Expat Allowance (ONLY if applicable)]]+CLIN2_Labour102[[#This Row],[Profit ]]</f>
        <v>0</v>
      </c>
      <c r="AC57" s="216"/>
    </row>
    <row r="58" spans="2:29" ht="15" customHeight="1" x14ac:dyDescent="0.35">
      <c r="B58" s="180" t="s">
        <v>1790</v>
      </c>
      <c r="C58" t="s">
        <v>526</v>
      </c>
      <c r="D58" s="176"/>
      <c r="E58" s="172"/>
      <c r="F58" s="172"/>
      <c r="G58" s="172"/>
      <c r="H58" s="172"/>
      <c r="I58" s="172"/>
      <c r="J58" s="172"/>
      <c r="K58" s="172"/>
      <c r="L58" s="172"/>
      <c r="M58" s="172"/>
      <c r="N58" s="172"/>
      <c r="O58" s="183"/>
      <c r="P58" s="183"/>
      <c r="Q58" s="183"/>
      <c r="R58" s="183"/>
      <c r="S58" s="183"/>
      <c r="T58" s="183"/>
      <c r="U58" s="183"/>
      <c r="V58" s="183"/>
      <c r="W58" s="183"/>
      <c r="X58" s="183"/>
      <c r="Y58" s="196">
        <f t="array" ref="Y58">SUMPRODUCT(CLIN2_Labour102[[#This Row],[Man-Days
2019]:[Man-Days
2028]],CLIN2_Labour102[[#This Row],[Labour rate
2019]:[Labour rate
2028]])</f>
        <v>0</v>
      </c>
      <c r="Z58" s="200"/>
      <c r="AA58" s="173">
        <f>(CLIN2_Labour102[[#This Row],[Extended cost]]+CLIN2_Labour102[[#This Row],[Expat Allowance (ONLY if applicable)]])*$AF$2</f>
        <v>0</v>
      </c>
      <c r="AB58" s="173">
        <f>CLIN2_Labour102[[#This Row],[Extended cost]]+CLIN2_Labour102[[#This Row],[Expat Allowance (ONLY if applicable)]]+CLIN2_Labour102[[#This Row],[Profit ]]</f>
        <v>0</v>
      </c>
      <c r="AC58" s="216"/>
    </row>
    <row r="59" spans="2:29" ht="15" customHeight="1" x14ac:dyDescent="0.35">
      <c r="B59" s="180" t="s">
        <v>1791</v>
      </c>
      <c r="C59" t="s">
        <v>526</v>
      </c>
      <c r="D59" s="176"/>
      <c r="E59" s="172"/>
      <c r="F59" s="172"/>
      <c r="G59" s="172"/>
      <c r="H59" s="172"/>
      <c r="I59" s="172"/>
      <c r="J59" s="172"/>
      <c r="K59" s="172"/>
      <c r="L59" s="172"/>
      <c r="M59" s="172"/>
      <c r="N59" s="172"/>
      <c r="O59" s="183"/>
      <c r="P59" s="183"/>
      <c r="Q59" s="183"/>
      <c r="R59" s="183"/>
      <c r="S59" s="183"/>
      <c r="T59" s="183"/>
      <c r="U59" s="183"/>
      <c r="V59" s="183"/>
      <c r="W59" s="183"/>
      <c r="X59" s="183"/>
      <c r="Y59" s="196">
        <f t="array" ref="Y59">SUMPRODUCT(CLIN2_Labour102[[#This Row],[Man-Days
2019]:[Man-Days
2028]],CLIN2_Labour102[[#This Row],[Labour rate
2019]:[Labour rate
2028]])</f>
        <v>0</v>
      </c>
      <c r="Z59" s="200"/>
      <c r="AA59" s="173">
        <f>(CLIN2_Labour102[[#This Row],[Extended cost]]+CLIN2_Labour102[[#This Row],[Expat Allowance (ONLY if applicable)]])*$AF$2</f>
        <v>0</v>
      </c>
      <c r="AB59" s="173">
        <f>CLIN2_Labour102[[#This Row],[Extended cost]]+CLIN2_Labour102[[#This Row],[Expat Allowance (ONLY if applicable)]]+CLIN2_Labour102[[#This Row],[Profit ]]</f>
        <v>0</v>
      </c>
      <c r="AC59" s="216"/>
    </row>
    <row r="60" spans="2:29" ht="15" customHeight="1" x14ac:dyDescent="0.35">
      <c r="B60" s="180" t="s">
        <v>1792</v>
      </c>
      <c r="C60" t="s">
        <v>526</v>
      </c>
      <c r="D60" s="176"/>
      <c r="E60" s="172"/>
      <c r="F60" s="172"/>
      <c r="G60" s="172"/>
      <c r="H60" s="172"/>
      <c r="I60" s="172"/>
      <c r="J60" s="172"/>
      <c r="K60" s="172"/>
      <c r="L60" s="172"/>
      <c r="M60" s="172"/>
      <c r="N60" s="172"/>
      <c r="O60" s="183"/>
      <c r="P60" s="183"/>
      <c r="Q60" s="183"/>
      <c r="R60" s="183"/>
      <c r="S60" s="183"/>
      <c r="T60" s="183"/>
      <c r="U60" s="183"/>
      <c r="V60" s="183"/>
      <c r="W60" s="183"/>
      <c r="X60" s="183"/>
      <c r="Y60" s="196">
        <f t="array" ref="Y60">SUMPRODUCT(CLIN2_Labour102[[#This Row],[Man-Days
2019]:[Man-Days
2028]],CLIN2_Labour102[[#This Row],[Labour rate
2019]:[Labour rate
2028]])</f>
        <v>0</v>
      </c>
      <c r="Z60" s="200"/>
      <c r="AA60" s="173">
        <f>(CLIN2_Labour102[[#This Row],[Extended cost]]+CLIN2_Labour102[[#This Row],[Expat Allowance (ONLY if applicable)]])*$AF$2</f>
        <v>0</v>
      </c>
      <c r="AB60" s="173">
        <f>CLIN2_Labour102[[#This Row],[Extended cost]]+CLIN2_Labour102[[#This Row],[Expat Allowance (ONLY if applicable)]]+CLIN2_Labour102[[#This Row],[Profit ]]</f>
        <v>0</v>
      </c>
      <c r="AC60" s="216"/>
    </row>
    <row r="61" spans="2:29" ht="15" customHeight="1" x14ac:dyDescent="0.35">
      <c r="B61" s="180" t="s">
        <v>1818</v>
      </c>
      <c r="C61" t="s">
        <v>526</v>
      </c>
      <c r="D61" s="176"/>
      <c r="E61" s="172"/>
      <c r="F61" s="172"/>
      <c r="G61" s="172"/>
      <c r="H61" s="172"/>
      <c r="I61" s="172"/>
      <c r="J61" s="172"/>
      <c r="K61" s="172"/>
      <c r="L61" s="172"/>
      <c r="M61" s="172"/>
      <c r="N61" s="172"/>
      <c r="O61" s="183"/>
      <c r="P61" s="183"/>
      <c r="Q61" s="183"/>
      <c r="R61" s="183"/>
      <c r="S61" s="183"/>
      <c r="T61" s="183"/>
      <c r="U61" s="183"/>
      <c r="V61" s="183"/>
      <c r="W61" s="183"/>
      <c r="X61" s="183"/>
      <c r="Y61" s="196">
        <f t="array" ref="Y61">SUMPRODUCT(CLIN2_Labour102[[#This Row],[Man-Days
2019]:[Man-Days
2028]],CLIN2_Labour102[[#This Row],[Labour rate
2019]:[Labour rate
2028]])</f>
        <v>0</v>
      </c>
      <c r="Z61" s="200"/>
      <c r="AA61" s="173">
        <f>(CLIN2_Labour102[[#This Row],[Extended cost]]+CLIN2_Labour102[[#This Row],[Expat Allowance (ONLY if applicable)]])*$AF$2</f>
        <v>0</v>
      </c>
      <c r="AB61" s="173">
        <f>CLIN2_Labour102[[#This Row],[Extended cost]]+CLIN2_Labour102[[#This Row],[Expat Allowance (ONLY if applicable)]]+CLIN2_Labour102[[#This Row],[Profit ]]</f>
        <v>0</v>
      </c>
      <c r="AC61" s="216"/>
    </row>
    <row r="62" spans="2:29" ht="15" customHeight="1" x14ac:dyDescent="0.35">
      <c r="B62" s="180" t="s">
        <v>1819</v>
      </c>
      <c r="C62" t="s">
        <v>526</v>
      </c>
      <c r="D62" s="176"/>
      <c r="E62" s="172"/>
      <c r="F62" s="172"/>
      <c r="G62" s="172"/>
      <c r="H62" s="172"/>
      <c r="I62" s="172"/>
      <c r="J62" s="172"/>
      <c r="K62" s="172"/>
      <c r="L62" s="172"/>
      <c r="M62" s="172"/>
      <c r="N62" s="172"/>
      <c r="O62" s="183"/>
      <c r="P62" s="183"/>
      <c r="Q62" s="183"/>
      <c r="R62" s="183"/>
      <c r="S62" s="183"/>
      <c r="T62" s="183"/>
      <c r="U62" s="183"/>
      <c r="V62" s="183"/>
      <c r="W62" s="183"/>
      <c r="X62" s="183"/>
      <c r="Y62" s="196">
        <f t="array" ref="Y62">SUMPRODUCT(CLIN2_Labour102[[#This Row],[Man-Days
2019]:[Man-Days
2028]],CLIN2_Labour102[[#This Row],[Labour rate
2019]:[Labour rate
2028]])</f>
        <v>0</v>
      </c>
      <c r="Z62" s="200"/>
      <c r="AA62" s="173">
        <f>(CLIN2_Labour102[[#This Row],[Extended cost]]+CLIN2_Labour102[[#This Row],[Expat Allowance (ONLY if applicable)]])*$AF$2</f>
        <v>0</v>
      </c>
      <c r="AB62" s="173">
        <f>CLIN2_Labour102[[#This Row],[Extended cost]]+CLIN2_Labour102[[#This Row],[Expat Allowance (ONLY if applicable)]]+CLIN2_Labour102[[#This Row],[Profit ]]</f>
        <v>0</v>
      </c>
      <c r="AC62" s="216"/>
    </row>
    <row r="63" spans="2:29" ht="15" customHeight="1" x14ac:dyDescent="0.35">
      <c r="B63" s="180" t="s">
        <v>1820</v>
      </c>
      <c r="C63" t="s">
        <v>526</v>
      </c>
      <c r="D63" s="176"/>
      <c r="E63" s="172"/>
      <c r="F63" s="172"/>
      <c r="G63" s="172"/>
      <c r="H63" s="172"/>
      <c r="I63" s="172"/>
      <c r="J63" s="172"/>
      <c r="K63" s="172"/>
      <c r="L63" s="172"/>
      <c r="M63" s="172"/>
      <c r="N63" s="172"/>
      <c r="O63" s="183"/>
      <c r="P63" s="183"/>
      <c r="Q63" s="183"/>
      <c r="R63" s="183"/>
      <c r="S63" s="183"/>
      <c r="T63" s="183"/>
      <c r="U63" s="183"/>
      <c r="V63" s="183"/>
      <c r="W63" s="183"/>
      <c r="X63" s="183"/>
      <c r="Y63" s="196">
        <f t="array" ref="Y63">SUMPRODUCT(CLIN2_Labour102[[#This Row],[Man-Days
2019]:[Man-Days
2028]],CLIN2_Labour102[[#This Row],[Labour rate
2019]:[Labour rate
2028]])</f>
        <v>0</v>
      </c>
      <c r="Z63" s="200"/>
      <c r="AA63" s="173">
        <f>(CLIN2_Labour102[[#This Row],[Extended cost]]+CLIN2_Labour102[[#This Row],[Expat Allowance (ONLY if applicable)]])*$AF$2</f>
        <v>0</v>
      </c>
      <c r="AB63" s="173">
        <f>CLIN2_Labour102[[#This Row],[Extended cost]]+CLIN2_Labour102[[#This Row],[Expat Allowance (ONLY if applicable)]]+CLIN2_Labour102[[#This Row],[Profit ]]</f>
        <v>0</v>
      </c>
      <c r="AC63" s="216"/>
    </row>
    <row r="64" spans="2:29" ht="15" customHeight="1" x14ac:dyDescent="0.35">
      <c r="B64" s="180" t="s">
        <v>1846</v>
      </c>
      <c r="C64" t="s">
        <v>526</v>
      </c>
      <c r="D64" s="176"/>
      <c r="E64" s="172"/>
      <c r="F64" s="172"/>
      <c r="G64" s="172"/>
      <c r="H64" s="172"/>
      <c r="I64" s="172"/>
      <c r="J64" s="172"/>
      <c r="K64" s="172"/>
      <c r="L64" s="172"/>
      <c r="M64" s="172"/>
      <c r="N64" s="172"/>
      <c r="O64" s="183"/>
      <c r="P64" s="183"/>
      <c r="Q64" s="183"/>
      <c r="R64" s="183"/>
      <c r="S64" s="183"/>
      <c r="T64" s="183"/>
      <c r="U64" s="183"/>
      <c r="V64" s="183"/>
      <c r="W64" s="183"/>
      <c r="X64" s="183"/>
      <c r="Y64" s="196">
        <f t="array" ref="Y64">SUMPRODUCT(CLIN2_Labour102[[#This Row],[Man-Days
2019]:[Man-Days
2028]],CLIN2_Labour102[[#This Row],[Labour rate
2019]:[Labour rate
2028]])</f>
        <v>0</v>
      </c>
      <c r="Z64" s="200"/>
      <c r="AA64" s="173">
        <f>(CLIN2_Labour102[[#This Row],[Extended cost]]+CLIN2_Labour102[[#This Row],[Expat Allowance (ONLY if applicable)]])*$AF$2</f>
        <v>0</v>
      </c>
      <c r="AB64" s="173">
        <f>CLIN2_Labour102[[#This Row],[Extended cost]]+CLIN2_Labour102[[#This Row],[Expat Allowance (ONLY if applicable)]]+CLIN2_Labour102[[#This Row],[Profit ]]</f>
        <v>0</v>
      </c>
      <c r="AC64" s="216"/>
    </row>
    <row r="65" spans="2:29" ht="15" customHeight="1" x14ac:dyDescent="0.35">
      <c r="B65" s="180" t="s">
        <v>1847</v>
      </c>
      <c r="C65" t="s">
        <v>526</v>
      </c>
      <c r="D65" s="176"/>
      <c r="E65" s="172"/>
      <c r="F65" s="172"/>
      <c r="G65" s="172"/>
      <c r="H65" s="172"/>
      <c r="I65" s="172"/>
      <c r="J65" s="172"/>
      <c r="K65" s="172"/>
      <c r="L65" s="172"/>
      <c r="M65" s="172"/>
      <c r="N65" s="172"/>
      <c r="O65" s="183"/>
      <c r="P65" s="183"/>
      <c r="Q65" s="183"/>
      <c r="R65" s="183"/>
      <c r="S65" s="183"/>
      <c r="T65" s="183"/>
      <c r="U65" s="183"/>
      <c r="V65" s="183"/>
      <c r="W65" s="183"/>
      <c r="X65" s="183"/>
      <c r="Y65" s="196">
        <f t="array" ref="Y65">SUMPRODUCT(CLIN2_Labour102[[#This Row],[Man-Days
2019]:[Man-Days
2028]],CLIN2_Labour102[[#This Row],[Labour rate
2019]:[Labour rate
2028]])</f>
        <v>0</v>
      </c>
      <c r="Z65" s="200"/>
      <c r="AA65" s="173">
        <f>(CLIN2_Labour102[[#This Row],[Extended cost]]+CLIN2_Labour102[[#This Row],[Expat Allowance (ONLY if applicable)]])*$AF$2</f>
        <v>0</v>
      </c>
      <c r="AB65" s="173">
        <f>CLIN2_Labour102[[#This Row],[Extended cost]]+CLIN2_Labour102[[#This Row],[Expat Allowance (ONLY if applicable)]]+CLIN2_Labour102[[#This Row],[Profit ]]</f>
        <v>0</v>
      </c>
      <c r="AC65" s="216"/>
    </row>
    <row r="66" spans="2:29" ht="15" customHeight="1" x14ac:dyDescent="0.35">
      <c r="B66" s="180" t="s">
        <v>1848</v>
      </c>
      <c r="C66" t="s">
        <v>526</v>
      </c>
      <c r="D66" s="176"/>
      <c r="E66" s="172"/>
      <c r="F66" s="172"/>
      <c r="G66" s="172"/>
      <c r="H66" s="172"/>
      <c r="I66" s="172"/>
      <c r="J66" s="172"/>
      <c r="K66" s="172"/>
      <c r="L66" s="172"/>
      <c r="M66" s="172"/>
      <c r="N66" s="172"/>
      <c r="O66" s="183"/>
      <c r="P66" s="183"/>
      <c r="Q66" s="183"/>
      <c r="R66" s="183"/>
      <c r="S66" s="183"/>
      <c r="T66" s="183"/>
      <c r="U66" s="183"/>
      <c r="V66" s="183"/>
      <c r="W66" s="183"/>
      <c r="X66" s="183"/>
      <c r="Y66" s="196">
        <f t="array" ref="Y66">SUMPRODUCT(CLIN2_Labour102[[#This Row],[Man-Days
2019]:[Man-Days
2028]],CLIN2_Labour102[[#This Row],[Labour rate
2019]:[Labour rate
2028]])</f>
        <v>0</v>
      </c>
      <c r="Z66" s="200"/>
      <c r="AA66" s="173">
        <f>(CLIN2_Labour102[[#This Row],[Extended cost]]+CLIN2_Labour102[[#This Row],[Expat Allowance (ONLY if applicable)]])*$AF$2</f>
        <v>0</v>
      </c>
      <c r="AB66" s="173">
        <f>CLIN2_Labour102[[#This Row],[Extended cost]]+CLIN2_Labour102[[#This Row],[Expat Allowance (ONLY if applicable)]]+CLIN2_Labour102[[#This Row],[Profit ]]</f>
        <v>0</v>
      </c>
      <c r="AC66" s="216"/>
    </row>
    <row r="67" spans="2:29" ht="15" customHeight="1" x14ac:dyDescent="0.35">
      <c r="B67" s="180" t="s">
        <v>2001</v>
      </c>
      <c r="C67" t="s">
        <v>526</v>
      </c>
      <c r="D67" s="176"/>
      <c r="E67" s="172"/>
      <c r="F67" s="172"/>
      <c r="G67" s="172"/>
      <c r="H67" s="172"/>
      <c r="I67" s="172"/>
      <c r="J67" s="172"/>
      <c r="K67" s="172"/>
      <c r="L67" s="172"/>
      <c r="M67" s="172"/>
      <c r="N67" s="172"/>
      <c r="O67" s="183"/>
      <c r="P67" s="183"/>
      <c r="Q67" s="183"/>
      <c r="R67" s="183"/>
      <c r="S67" s="183"/>
      <c r="T67" s="183"/>
      <c r="U67" s="183"/>
      <c r="V67" s="183"/>
      <c r="W67" s="183"/>
      <c r="X67" s="183"/>
      <c r="Y67" s="196">
        <f t="array" ref="Y67">SUMPRODUCT(CLIN2_Labour102[[#This Row],[Man-Days
2019]:[Man-Days
2028]],CLIN2_Labour102[[#This Row],[Labour rate
2019]:[Labour rate
2028]])</f>
        <v>0</v>
      </c>
      <c r="Z67" s="200"/>
      <c r="AA67" s="173">
        <f>(CLIN2_Labour102[[#This Row],[Extended cost]]+CLIN2_Labour102[[#This Row],[Expat Allowance (ONLY if applicable)]])*$AF$2</f>
        <v>0</v>
      </c>
      <c r="AB67" s="173">
        <f>CLIN2_Labour102[[#This Row],[Extended cost]]+CLIN2_Labour102[[#This Row],[Expat Allowance (ONLY if applicable)]]+CLIN2_Labour102[[#This Row],[Profit ]]</f>
        <v>0</v>
      </c>
      <c r="AC67" s="216"/>
    </row>
    <row r="68" spans="2:29" ht="15" customHeight="1" x14ac:dyDescent="0.35">
      <c r="B68" s="180" t="s">
        <v>2002</v>
      </c>
      <c r="C68" t="s">
        <v>526</v>
      </c>
      <c r="D68" s="176"/>
      <c r="E68" s="172"/>
      <c r="F68" s="172"/>
      <c r="G68" s="172"/>
      <c r="H68" s="172"/>
      <c r="I68" s="172"/>
      <c r="J68" s="172"/>
      <c r="K68" s="172"/>
      <c r="L68" s="172"/>
      <c r="M68" s="172"/>
      <c r="N68" s="172"/>
      <c r="O68" s="183"/>
      <c r="P68" s="183"/>
      <c r="Q68" s="183"/>
      <c r="R68" s="183"/>
      <c r="S68" s="183"/>
      <c r="T68" s="183"/>
      <c r="U68" s="183"/>
      <c r="V68" s="183"/>
      <c r="W68" s="183"/>
      <c r="X68" s="183"/>
      <c r="Y68" s="196">
        <f t="array" ref="Y68">SUMPRODUCT(CLIN2_Labour102[[#This Row],[Man-Days
2019]:[Man-Days
2028]],CLIN2_Labour102[[#This Row],[Labour rate
2019]:[Labour rate
2028]])</f>
        <v>0</v>
      </c>
      <c r="Z68" s="200"/>
      <c r="AA68" s="173">
        <f>(CLIN2_Labour102[[#This Row],[Extended cost]]+CLIN2_Labour102[[#This Row],[Expat Allowance (ONLY if applicable)]])*$AF$2</f>
        <v>0</v>
      </c>
      <c r="AB68" s="173">
        <f>CLIN2_Labour102[[#This Row],[Extended cost]]+CLIN2_Labour102[[#This Row],[Expat Allowance (ONLY if applicable)]]+CLIN2_Labour102[[#This Row],[Profit ]]</f>
        <v>0</v>
      </c>
      <c r="AC68" s="216"/>
    </row>
    <row r="69" spans="2:29" ht="15" customHeight="1" x14ac:dyDescent="0.35">
      <c r="B69" s="180" t="s">
        <v>2003</v>
      </c>
      <c r="C69" t="s">
        <v>526</v>
      </c>
      <c r="D69" s="176"/>
      <c r="E69" s="172"/>
      <c r="F69" s="172"/>
      <c r="G69" s="172"/>
      <c r="H69" s="172"/>
      <c r="I69" s="172"/>
      <c r="J69" s="172"/>
      <c r="K69" s="172"/>
      <c r="L69" s="172"/>
      <c r="M69" s="172"/>
      <c r="N69" s="172"/>
      <c r="O69" s="183"/>
      <c r="P69" s="183"/>
      <c r="Q69" s="183"/>
      <c r="R69" s="183"/>
      <c r="S69" s="183"/>
      <c r="T69" s="183"/>
      <c r="U69" s="183"/>
      <c r="V69" s="183"/>
      <c r="W69" s="183"/>
      <c r="X69" s="183"/>
      <c r="Y69" s="196">
        <f t="array" ref="Y69">SUMPRODUCT(CLIN2_Labour102[[#This Row],[Man-Days
2019]:[Man-Days
2028]],CLIN2_Labour102[[#This Row],[Labour rate
2019]:[Labour rate
2028]])</f>
        <v>0</v>
      </c>
      <c r="Z69" s="200"/>
      <c r="AA69" s="173">
        <f>(CLIN2_Labour102[[#This Row],[Extended cost]]+CLIN2_Labour102[[#This Row],[Expat Allowance (ONLY if applicable)]])*$AF$2</f>
        <v>0</v>
      </c>
      <c r="AB69" s="173">
        <f>CLIN2_Labour102[[#This Row],[Extended cost]]+CLIN2_Labour102[[#This Row],[Expat Allowance (ONLY if applicable)]]+CLIN2_Labour102[[#This Row],[Profit ]]</f>
        <v>0</v>
      </c>
      <c r="AC69" s="216"/>
    </row>
    <row r="70" spans="2:29" ht="15" customHeight="1" x14ac:dyDescent="0.35">
      <c r="B70" s="180" t="s">
        <v>2029</v>
      </c>
      <c r="C70" t="s">
        <v>526</v>
      </c>
      <c r="D70" s="176"/>
      <c r="E70" s="172"/>
      <c r="F70" s="172"/>
      <c r="G70" s="172"/>
      <c r="H70" s="172"/>
      <c r="I70" s="172"/>
      <c r="J70" s="172"/>
      <c r="K70" s="172"/>
      <c r="L70" s="172"/>
      <c r="M70" s="172"/>
      <c r="N70" s="172"/>
      <c r="O70" s="183"/>
      <c r="P70" s="183"/>
      <c r="Q70" s="183"/>
      <c r="R70" s="183"/>
      <c r="S70" s="183"/>
      <c r="T70" s="183"/>
      <c r="U70" s="183"/>
      <c r="V70" s="183"/>
      <c r="W70" s="183"/>
      <c r="X70" s="183"/>
      <c r="Y70" s="196">
        <f t="array" ref="Y70">SUMPRODUCT(CLIN2_Labour102[[#This Row],[Man-Days
2019]:[Man-Days
2028]],CLIN2_Labour102[[#This Row],[Labour rate
2019]:[Labour rate
2028]])</f>
        <v>0</v>
      </c>
      <c r="Z70" s="200"/>
      <c r="AA70" s="173">
        <f>(CLIN2_Labour102[[#This Row],[Extended cost]]+CLIN2_Labour102[[#This Row],[Expat Allowance (ONLY if applicable)]])*$AF$2</f>
        <v>0</v>
      </c>
      <c r="AB70" s="173">
        <f>CLIN2_Labour102[[#This Row],[Extended cost]]+CLIN2_Labour102[[#This Row],[Expat Allowance (ONLY if applicable)]]+CLIN2_Labour102[[#This Row],[Profit ]]</f>
        <v>0</v>
      </c>
      <c r="AC70" s="216"/>
    </row>
    <row r="71" spans="2:29" ht="15" customHeight="1" x14ac:dyDescent="0.35">
      <c r="B71" s="180" t="s">
        <v>2030</v>
      </c>
      <c r="C71" t="s">
        <v>526</v>
      </c>
      <c r="D71" s="176"/>
      <c r="E71" s="172"/>
      <c r="F71" s="172"/>
      <c r="G71" s="172"/>
      <c r="H71" s="172"/>
      <c r="I71" s="172"/>
      <c r="J71" s="172"/>
      <c r="K71" s="172"/>
      <c r="L71" s="172"/>
      <c r="M71" s="172"/>
      <c r="N71" s="172"/>
      <c r="O71" s="183"/>
      <c r="P71" s="183"/>
      <c r="Q71" s="183"/>
      <c r="R71" s="183"/>
      <c r="S71" s="183"/>
      <c r="T71" s="183"/>
      <c r="U71" s="183"/>
      <c r="V71" s="183"/>
      <c r="W71" s="183"/>
      <c r="X71" s="183"/>
      <c r="Y71" s="196">
        <f t="array" ref="Y71">SUMPRODUCT(CLIN2_Labour102[[#This Row],[Man-Days
2019]:[Man-Days
2028]],CLIN2_Labour102[[#This Row],[Labour rate
2019]:[Labour rate
2028]])</f>
        <v>0</v>
      </c>
      <c r="Z71" s="200"/>
      <c r="AA71" s="173">
        <f>(CLIN2_Labour102[[#This Row],[Extended cost]]+CLIN2_Labour102[[#This Row],[Expat Allowance (ONLY if applicable)]])*$AF$2</f>
        <v>0</v>
      </c>
      <c r="AB71" s="173">
        <f>CLIN2_Labour102[[#This Row],[Extended cost]]+CLIN2_Labour102[[#This Row],[Expat Allowance (ONLY if applicable)]]+CLIN2_Labour102[[#This Row],[Profit ]]</f>
        <v>0</v>
      </c>
      <c r="AC71" s="216"/>
    </row>
    <row r="72" spans="2:29" ht="15" customHeight="1" x14ac:dyDescent="0.35">
      <c r="B72" s="180" t="s">
        <v>2031</v>
      </c>
      <c r="C72" t="s">
        <v>526</v>
      </c>
      <c r="D72" s="176"/>
      <c r="E72" s="172"/>
      <c r="F72" s="172"/>
      <c r="G72" s="172"/>
      <c r="H72" s="172"/>
      <c r="I72" s="172"/>
      <c r="J72" s="172"/>
      <c r="K72" s="172"/>
      <c r="L72" s="172"/>
      <c r="M72" s="172"/>
      <c r="N72" s="172"/>
      <c r="O72" s="183"/>
      <c r="P72" s="183"/>
      <c r="Q72" s="183"/>
      <c r="R72" s="183"/>
      <c r="S72" s="183"/>
      <c r="T72" s="183"/>
      <c r="U72" s="183"/>
      <c r="V72" s="183"/>
      <c r="W72" s="183"/>
      <c r="X72" s="183"/>
      <c r="Y72" s="196">
        <f t="array" ref="Y72">SUMPRODUCT(CLIN2_Labour102[[#This Row],[Man-Days
2019]:[Man-Days
2028]],CLIN2_Labour102[[#This Row],[Labour rate
2019]:[Labour rate
2028]])</f>
        <v>0</v>
      </c>
      <c r="Z72" s="200"/>
      <c r="AA72" s="173">
        <f>(CLIN2_Labour102[[#This Row],[Extended cost]]+CLIN2_Labour102[[#This Row],[Expat Allowance (ONLY if applicable)]])*$AF$2</f>
        <v>0</v>
      </c>
      <c r="AB72" s="173">
        <f>CLIN2_Labour102[[#This Row],[Extended cost]]+CLIN2_Labour102[[#This Row],[Expat Allowance (ONLY if applicable)]]+CLIN2_Labour102[[#This Row],[Profit ]]</f>
        <v>0</v>
      </c>
      <c r="AC72" s="216"/>
    </row>
    <row r="73" spans="2:29" ht="15" customHeight="1" x14ac:dyDescent="0.35">
      <c r="B73" s="180" t="s">
        <v>2057</v>
      </c>
      <c r="C73" t="s">
        <v>526</v>
      </c>
      <c r="D73" s="176"/>
      <c r="E73" s="172"/>
      <c r="F73" s="172"/>
      <c r="G73" s="172"/>
      <c r="H73" s="172"/>
      <c r="I73" s="172"/>
      <c r="J73" s="172"/>
      <c r="K73" s="172"/>
      <c r="L73" s="172"/>
      <c r="M73" s="172"/>
      <c r="N73" s="172"/>
      <c r="O73" s="183"/>
      <c r="P73" s="183"/>
      <c r="Q73" s="183"/>
      <c r="R73" s="183"/>
      <c r="S73" s="183"/>
      <c r="T73" s="183"/>
      <c r="U73" s="183"/>
      <c r="V73" s="183"/>
      <c r="W73" s="183"/>
      <c r="X73" s="183"/>
      <c r="Y73" s="196">
        <f t="array" ref="Y73">SUMPRODUCT(CLIN2_Labour102[[#This Row],[Man-Days
2019]:[Man-Days
2028]],CLIN2_Labour102[[#This Row],[Labour rate
2019]:[Labour rate
2028]])</f>
        <v>0</v>
      </c>
      <c r="Z73" s="200"/>
      <c r="AA73" s="173">
        <f>(CLIN2_Labour102[[#This Row],[Extended cost]]+CLIN2_Labour102[[#This Row],[Expat Allowance (ONLY if applicable)]])*$AF$2</f>
        <v>0</v>
      </c>
      <c r="AB73" s="173">
        <f>CLIN2_Labour102[[#This Row],[Extended cost]]+CLIN2_Labour102[[#This Row],[Expat Allowance (ONLY if applicable)]]+CLIN2_Labour102[[#This Row],[Profit ]]</f>
        <v>0</v>
      </c>
      <c r="AC73" s="216"/>
    </row>
    <row r="74" spans="2:29" ht="15" customHeight="1" x14ac:dyDescent="0.35">
      <c r="B74" s="180" t="s">
        <v>2058</v>
      </c>
      <c r="C74" t="s">
        <v>526</v>
      </c>
      <c r="D74" s="176"/>
      <c r="E74" s="172"/>
      <c r="F74" s="172"/>
      <c r="G74" s="172"/>
      <c r="H74" s="172"/>
      <c r="I74" s="172"/>
      <c r="J74" s="172"/>
      <c r="K74" s="172"/>
      <c r="L74" s="172"/>
      <c r="M74" s="172"/>
      <c r="N74" s="172"/>
      <c r="O74" s="183"/>
      <c r="P74" s="183"/>
      <c r="Q74" s="183"/>
      <c r="R74" s="183"/>
      <c r="S74" s="183"/>
      <c r="T74" s="183"/>
      <c r="U74" s="183"/>
      <c r="V74" s="183"/>
      <c r="W74" s="183"/>
      <c r="X74" s="183"/>
      <c r="Y74" s="196">
        <f t="array" ref="Y74">SUMPRODUCT(CLIN2_Labour102[[#This Row],[Man-Days
2019]:[Man-Days
2028]],CLIN2_Labour102[[#This Row],[Labour rate
2019]:[Labour rate
2028]])</f>
        <v>0</v>
      </c>
      <c r="Z74" s="200"/>
      <c r="AA74" s="173">
        <f>(CLIN2_Labour102[[#This Row],[Extended cost]]+CLIN2_Labour102[[#This Row],[Expat Allowance (ONLY if applicable)]])*$AF$2</f>
        <v>0</v>
      </c>
      <c r="AB74" s="173">
        <f>CLIN2_Labour102[[#This Row],[Extended cost]]+CLIN2_Labour102[[#This Row],[Expat Allowance (ONLY if applicable)]]+CLIN2_Labour102[[#This Row],[Profit ]]</f>
        <v>0</v>
      </c>
      <c r="AC74" s="216"/>
    </row>
    <row r="75" spans="2:29" ht="15" customHeight="1" x14ac:dyDescent="0.35">
      <c r="B75" s="180" t="s">
        <v>2059</v>
      </c>
      <c r="C75" t="s">
        <v>526</v>
      </c>
      <c r="D75" s="176"/>
      <c r="E75" s="172"/>
      <c r="F75" s="172"/>
      <c r="G75" s="172"/>
      <c r="H75" s="172"/>
      <c r="I75" s="172"/>
      <c r="J75" s="172"/>
      <c r="K75" s="172"/>
      <c r="L75" s="172"/>
      <c r="M75" s="172"/>
      <c r="N75" s="172"/>
      <c r="O75" s="183"/>
      <c r="P75" s="183"/>
      <c r="Q75" s="183"/>
      <c r="R75" s="183"/>
      <c r="S75" s="183"/>
      <c r="T75" s="183"/>
      <c r="U75" s="183"/>
      <c r="V75" s="183"/>
      <c r="W75" s="183"/>
      <c r="X75" s="183"/>
      <c r="Y75" s="196">
        <f t="array" ref="Y75">SUMPRODUCT(CLIN2_Labour102[[#This Row],[Man-Days
2019]:[Man-Days
2028]],CLIN2_Labour102[[#This Row],[Labour rate
2019]:[Labour rate
2028]])</f>
        <v>0</v>
      </c>
      <c r="Z75" s="200"/>
      <c r="AA75" s="173">
        <f>(CLIN2_Labour102[[#This Row],[Extended cost]]+CLIN2_Labour102[[#This Row],[Expat Allowance (ONLY if applicable)]])*$AF$2</f>
        <v>0</v>
      </c>
      <c r="AB75" s="173">
        <f>CLIN2_Labour102[[#This Row],[Extended cost]]+CLIN2_Labour102[[#This Row],[Expat Allowance (ONLY if applicable)]]+CLIN2_Labour102[[#This Row],[Profit ]]</f>
        <v>0</v>
      </c>
      <c r="AC75" s="216"/>
    </row>
    <row r="76" spans="2:29" ht="15" customHeight="1" x14ac:dyDescent="0.35">
      <c r="B76" s="180" t="s">
        <v>2214</v>
      </c>
      <c r="C76" t="s">
        <v>526</v>
      </c>
      <c r="D76" s="176"/>
      <c r="E76" s="172"/>
      <c r="F76" s="172"/>
      <c r="G76" s="172"/>
      <c r="H76" s="172"/>
      <c r="I76" s="172"/>
      <c r="J76" s="172"/>
      <c r="K76" s="172"/>
      <c r="L76" s="172"/>
      <c r="M76" s="172"/>
      <c r="N76" s="172"/>
      <c r="O76" s="183"/>
      <c r="P76" s="183"/>
      <c r="Q76" s="183"/>
      <c r="R76" s="183"/>
      <c r="S76" s="183"/>
      <c r="T76" s="183"/>
      <c r="U76" s="183"/>
      <c r="V76" s="183"/>
      <c r="W76" s="183"/>
      <c r="X76" s="183"/>
      <c r="Y76" s="196">
        <f t="array" ref="Y76">SUMPRODUCT(CLIN2_Labour102[[#This Row],[Man-Days
2019]:[Man-Days
2028]],CLIN2_Labour102[[#This Row],[Labour rate
2019]:[Labour rate
2028]])</f>
        <v>0</v>
      </c>
      <c r="Z76" s="200"/>
      <c r="AA76" s="173">
        <f>(CLIN2_Labour102[[#This Row],[Extended cost]]+CLIN2_Labour102[[#This Row],[Expat Allowance (ONLY if applicable)]])*$AF$2</f>
        <v>0</v>
      </c>
      <c r="AB76" s="173">
        <f>CLIN2_Labour102[[#This Row],[Extended cost]]+CLIN2_Labour102[[#This Row],[Expat Allowance (ONLY if applicable)]]+CLIN2_Labour102[[#This Row],[Profit ]]</f>
        <v>0</v>
      </c>
      <c r="AC76" s="216"/>
    </row>
    <row r="77" spans="2:29" ht="15" customHeight="1" x14ac:dyDescent="0.35">
      <c r="B77" s="180" t="s">
        <v>2215</v>
      </c>
      <c r="C77" t="s">
        <v>526</v>
      </c>
      <c r="D77" s="176"/>
      <c r="E77" s="172"/>
      <c r="F77" s="172"/>
      <c r="G77" s="172"/>
      <c r="H77" s="172"/>
      <c r="I77" s="172"/>
      <c r="J77" s="172"/>
      <c r="K77" s="172"/>
      <c r="L77" s="172"/>
      <c r="M77" s="172"/>
      <c r="N77" s="172"/>
      <c r="O77" s="183"/>
      <c r="P77" s="183"/>
      <c r="Q77" s="183"/>
      <c r="R77" s="183"/>
      <c r="S77" s="183"/>
      <c r="T77" s="183"/>
      <c r="U77" s="183"/>
      <c r="V77" s="183"/>
      <c r="W77" s="183"/>
      <c r="X77" s="183"/>
      <c r="Y77" s="196">
        <f t="array" ref="Y77">SUMPRODUCT(CLIN2_Labour102[[#This Row],[Man-Days
2019]:[Man-Days
2028]],CLIN2_Labour102[[#This Row],[Labour rate
2019]:[Labour rate
2028]])</f>
        <v>0</v>
      </c>
      <c r="Z77" s="200"/>
      <c r="AA77" s="173">
        <f>(CLIN2_Labour102[[#This Row],[Extended cost]]+CLIN2_Labour102[[#This Row],[Expat Allowance (ONLY if applicable)]])*$AF$2</f>
        <v>0</v>
      </c>
      <c r="AB77" s="173">
        <f>CLIN2_Labour102[[#This Row],[Extended cost]]+CLIN2_Labour102[[#This Row],[Expat Allowance (ONLY if applicable)]]+CLIN2_Labour102[[#This Row],[Profit ]]</f>
        <v>0</v>
      </c>
      <c r="AC77" s="216"/>
    </row>
    <row r="78" spans="2:29" ht="15" customHeight="1" x14ac:dyDescent="0.35">
      <c r="B78" s="180" t="s">
        <v>2216</v>
      </c>
      <c r="C78" t="s">
        <v>526</v>
      </c>
      <c r="D78" s="176"/>
      <c r="E78" s="172"/>
      <c r="F78" s="172"/>
      <c r="G78" s="172"/>
      <c r="H78" s="172"/>
      <c r="I78" s="172"/>
      <c r="J78" s="172"/>
      <c r="K78" s="172"/>
      <c r="L78" s="172"/>
      <c r="M78" s="172"/>
      <c r="N78" s="172"/>
      <c r="O78" s="183"/>
      <c r="P78" s="183"/>
      <c r="Q78" s="183"/>
      <c r="R78" s="183"/>
      <c r="S78" s="183"/>
      <c r="T78" s="183"/>
      <c r="U78" s="183"/>
      <c r="V78" s="183"/>
      <c r="W78" s="183"/>
      <c r="X78" s="183"/>
      <c r="Y78" s="196">
        <f t="array" ref="Y78">SUMPRODUCT(CLIN2_Labour102[[#This Row],[Man-Days
2019]:[Man-Days
2028]],CLIN2_Labour102[[#This Row],[Labour rate
2019]:[Labour rate
2028]])</f>
        <v>0</v>
      </c>
      <c r="Z78" s="200"/>
      <c r="AA78" s="173">
        <f>(CLIN2_Labour102[[#This Row],[Extended cost]]+CLIN2_Labour102[[#This Row],[Expat Allowance (ONLY if applicable)]])*$AF$2</f>
        <v>0</v>
      </c>
      <c r="AB78" s="173">
        <f>CLIN2_Labour102[[#This Row],[Extended cost]]+CLIN2_Labour102[[#This Row],[Expat Allowance (ONLY if applicable)]]+CLIN2_Labour102[[#This Row],[Profit ]]</f>
        <v>0</v>
      </c>
      <c r="AC78" s="216"/>
    </row>
    <row r="79" spans="2:29" ht="15" customHeight="1" x14ac:dyDescent="0.35">
      <c r="B79" s="180" t="s">
        <v>2242</v>
      </c>
      <c r="C79" t="s">
        <v>526</v>
      </c>
      <c r="D79" s="176"/>
      <c r="E79" s="172"/>
      <c r="F79" s="172"/>
      <c r="G79" s="172"/>
      <c r="H79" s="172"/>
      <c r="I79" s="172"/>
      <c r="J79" s="172"/>
      <c r="K79" s="172"/>
      <c r="L79" s="172"/>
      <c r="M79" s="172"/>
      <c r="N79" s="172"/>
      <c r="O79" s="183"/>
      <c r="P79" s="183"/>
      <c r="Q79" s="183"/>
      <c r="R79" s="183"/>
      <c r="S79" s="183"/>
      <c r="T79" s="183"/>
      <c r="U79" s="183"/>
      <c r="V79" s="183"/>
      <c r="W79" s="183"/>
      <c r="X79" s="183"/>
      <c r="Y79" s="196">
        <f t="array" ref="Y79">SUMPRODUCT(CLIN2_Labour102[[#This Row],[Man-Days
2019]:[Man-Days
2028]],CLIN2_Labour102[[#This Row],[Labour rate
2019]:[Labour rate
2028]])</f>
        <v>0</v>
      </c>
      <c r="Z79" s="200"/>
      <c r="AA79" s="173">
        <f>(CLIN2_Labour102[[#This Row],[Extended cost]]+CLIN2_Labour102[[#This Row],[Expat Allowance (ONLY if applicable)]])*$AF$2</f>
        <v>0</v>
      </c>
      <c r="AB79" s="173">
        <f>CLIN2_Labour102[[#This Row],[Extended cost]]+CLIN2_Labour102[[#This Row],[Expat Allowance (ONLY if applicable)]]+CLIN2_Labour102[[#This Row],[Profit ]]</f>
        <v>0</v>
      </c>
      <c r="AC79" s="216"/>
    </row>
    <row r="80" spans="2:29" ht="15" customHeight="1" x14ac:dyDescent="0.35">
      <c r="B80" s="180" t="s">
        <v>2243</v>
      </c>
      <c r="C80" t="s">
        <v>526</v>
      </c>
      <c r="D80" s="176"/>
      <c r="E80" s="172"/>
      <c r="F80" s="172"/>
      <c r="G80" s="172"/>
      <c r="H80" s="172"/>
      <c r="I80" s="172"/>
      <c r="J80" s="172"/>
      <c r="K80" s="172"/>
      <c r="L80" s="172"/>
      <c r="M80" s="172"/>
      <c r="N80" s="172"/>
      <c r="O80" s="183"/>
      <c r="P80" s="183"/>
      <c r="Q80" s="183"/>
      <c r="R80" s="183"/>
      <c r="S80" s="183"/>
      <c r="T80" s="183"/>
      <c r="U80" s="183"/>
      <c r="V80" s="183"/>
      <c r="W80" s="183"/>
      <c r="X80" s="183"/>
      <c r="Y80" s="196">
        <f t="array" ref="Y80">SUMPRODUCT(CLIN2_Labour102[[#This Row],[Man-Days
2019]:[Man-Days
2028]],CLIN2_Labour102[[#This Row],[Labour rate
2019]:[Labour rate
2028]])</f>
        <v>0</v>
      </c>
      <c r="Z80" s="200"/>
      <c r="AA80" s="173">
        <f>(CLIN2_Labour102[[#This Row],[Extended cost]]+CLIN2_Labour102[[#This Row],[Expat Allowance (ONLY if applicable)]])*$AF$2</f>
        <v>0</v>
      </c>
      <c r="AB80" s="173">
        <f>CLIN2_Labour102[[#This Row],[Extended cost]]+CLIN2_Labour102[[#This Row],[Expat Allowance (ONLY if applicable)]]+CLIN2_Labour102[[#This Row],[Profit ]]</f>
        <v>0</v>
      </c>
      <c r="AC80" s="216"/>
    </row>
    <row r="81" spans="2:29" ht="15" customHeight="1" x14ac:dyDescent="0.35">
      <c r="B81" s="180" t="s">
        <v>2244</v>
      </c>
      <c r="C81" t="s">
        <v>526</v>
      </c>
      <c r="D81" s="176"/>
      <c r="E81" s="172"/>
      <c r="F81" s="172"/>
      <c r="G81" s="172"/>
      <c r="H81" s="172"/>
      <c r="I81" s="172"/>
      <c r="J81" s="172"/>
      <c r="K81" s="172"/>
      <c r="L81" s="172"/>
      <c r="M81" s="172"/>
      <c r="N81" s="172"/>
      <c r="O81" s="183"/>
      <c r="P81" s="183"/>
      <c r="Q81" s="183"/>
      <c r="R81" s="183"/>
      <c r="S81" s="183"/>
      <c r="T81" s="183"/>
      <c r="U81" s="183"/>
      <c r="V81" s="183"/>
      <c r="W81" s="183"/>
      <c r="X81" s="183"/>
      <c r="Y81" s="196">
        <f t="array" ref="Y81">SUMPRODUCT(CLIN2_Labour102[[#This Row],[Man-Days
2019]:[Man-Days
2028]],CLIN2_Labour102[[#This Row],[Labour rate
2019]:[Labour rate
2028]])</f>
        <v>0</v>
      </c>
      <c r="Z81" s="200"/>
      <c r="AA81" s="173">
        <f>(CLIN2_Labour102[[#This Row],[Extended cost]]+CLIN2_Labour102[[#This Row],[Expat Allowance (ONLY if applicable)]])*$AF$2</f>
        <v>0</v>
      </c>
      <c r="AB81" s="173">
        <f>CLIN2_Labour102[[#This Row],[Extended cost]]+CLIN2_Labour102[[#This Row],[Expat Allowance (ONLY if applicable)]]+CLIN2_Labour102[[#This Row],[Profit ]]</f>
        <v>0</v>
      </c>
      <c r="AC81" s="216"/>
    </row>
    <row r="82" spans="2:29" ht="15" customHeight="1" x14ac:dyDescent="0.35">
      <c r="B82" s="180" t="s">
        <v>2270</v>
      </c>
      <c r="C82" t="s">
        <v>526</v>
      </c>
      <c r="D82" s="176"/>
      <c r="E82" s="172"/>
      <c r="F82" s="172"/>
      <c r="G82" s="172"/>
      <c r="H82" s="172"/>
      <c r="I82" s="172"/>
      <c r="J82" s="172"/>
      <c r="K82" s="172"/>
      <c r="L82" s="172"/>
      <c r="M82" s="172"/>
      <c r="N82" s="172"/>
      <c r="O82" s="183"/>
      <c r="P82" s="183"/>
      <c r="Q82" s="183"/>
      <c r="R82" s="183"/>
      <c r="S82" s="183"/>
      <c r="T82" s="183"/>
      <c r="U82" s="183"/>
      <c r="V82" s="183"/>
      <c r="W82" s="183"/>
      <c r="X82" s="183"/>
      <c r="Y82" s="196">
        <f t="array" ref="Y82">SUMPRODUCT(CLIN2_Labour102[[#This Row],[Man-Days
2019]:[Man-Days
2028]],CLIN2_Labour102[[#This Row],[Labour rate
2019]:[Labour rate
2028]])</f>
        <v>0</v>
      </c>
      <c r="Z82" s="200"/>
      <c r="AA82" s="173">
        <f>(CLIN2_Labour102[[#This Row],[Extended cost]]+CLIN2_Labour102[[#This Row],[Expat Allowance (ONLY if applicable)]])*$AF$2</f>
        <v>0</v>
      </c>
      <c r="AB82" s="173">
        <f>CLIN2_Labour102[[#This Row],[Extended cost]]+CLIN2_Labour102[[#This Row],[Expat Allowance (ONLY if applicable)]]+CLIN2_Labour102[[#This Row],[Profit ]]</f>
        <v>0</v>
      </c>
      <c r="AC82" s="216"/>
    </row>
    <row r="83" spans="2:29" ht="15" customHeight="1" x14ac:dyDescent="0.35">
      <c r="B83" s="180" t="s">
        <v>2271</v>
      </c>
      <c r="C83" t="s">
        <v>526</v>
      </c>
      <c r="D83" s="176"/>
      <c r="E83" s="172"/>
      <c r="F83" s="172"/>
      <c r="G83" s="172"/>
      <c r="H83" s="172"/>
      <c r="I83" s="172"/>
      <c r="J83" s="172"/>
      <c r="K83" s="172"/>
      <c r="L83" s="172"/>
      <c r="M83" s="172"/>
      <c r="N83" s="172"/>
      <c r="O83" s="183"/>
      <c r="P83" s="183"/>
      <c r="Q83" s="183"/>
      <c r="R83" s="183"/>
      <c r="S83" s="183"/>
      <c r="T83" s="183"/>
      <c r="U83" s="183"/>
      <c r="V83" s="183"/>
      <c r="W83" s="183"/>
      <c r="X83" s="183"/>
      <c r="Y83" s="196">
        <f t="array" ref="Y83">SUMPRODUCT(CLIN2_Labour102[[#This Row],[Man-Days
2019]:[Man-Days
2028]],CLIN2_Labour102[[#This Row],[Labour rate
2019]:[Labour rate
2028]])</f>
        <v>0</v>
      </c>
      <c r="Z83" s="200"/>
      <c r="AA83" s="173">
        <f>(CLIN2_Labour102[[#This Row],[Extended cost]]+CLIN2_Labour102[[#This Row],[Expat Allowance (ONLY if applicable)]])*$AF$2</f>
        <v>0</v>
      </c>
      <c r="AB83" s="173">
        <f>CLIN2_Labour102[[#This Row],[Extended cost]]+CLIN2_Labour102[[#This Row],[Expat Allowance (ONLY if applicable)]]+CLIN2_Labour102[[#This Row],[Profit ]]</f>
        <v>0</v>
      </c>
      <c r="AC83" s="216"/>
    </row>
    <row r="84" spans="2:29" ht="15" customHeight="1" x14ac:dyDescent="0.35">
      <c r="B84" s="180" t="s">
        <v>2272</v>
      </c>
      <c r="C84" t="s">
        <v>526</v>
      </c>
      <c r="D84" s="176"/>
      <c r="E84" s="172"/>
      <c r="F84" s="172"/>
      <c r="G84" s="172"/>
      <c r="H84" s="172"/>
      <c r="I84" s="172"/>
      <c r="J84" s="172"/>
      <c r="K84" s="172"/>
      <c r="L84" s="172"/>
      <c r="M84" s="172"/>
      <c r="N84" s="172"/>
      <c r="O84" s="183"/>
      <c r="P84" s="183"/>
      <c r="Q84" s="183"/>
      <c r="R84" s="183"/>
      <c r="S84" s="183"/>
      <c r="T84" s="183"/>
      <c r="U84" s="183"/>
      <c r="V84" s="183"/>
      <c r="W84" s="183"/>
      <c r="X84" s="183"/>
      <c r="Y84" s="196">
        <f t="array" ref="Y84">SUMPRODUCT(CLIN2_Labour102[[#This Row],[Man-Days
2019]:[Man-Days
2028]],CLIN2_Labour102[[#This Row],[Labour rate
2019]:[Labour rate
2028]])</f>
        <v>0</v>
      </c>
      <c r="Z84" s="200"/>
      <c r="AA84" s="173">
        <f>(CLIN2_Labour102[[#This Row],[Extended cost]]+CLIN2_Labour102[[#This Row],[Expat Allowance (ONLY if applicable)]])*$AF$2</f>
        <v>0</v>
      </c>
      <c r="AB84" s="173">
        <f>CLIN2_Labour102[[#This Row],[Extended cost]]+CLIN2_Labour102[[#This Row],[Expat Allowance (ONLY if applicable)]]+CLIN2_Labour102[[#This Row],[Profit ]]</f>
        <v>0</v>
      </c>
      <c r="AC84" s="216"/>
    </row>
    <row r="85" spans="2:29" ht="15" customHeight="1" x14ac:dyDescent="0.35">
      <c r="B85" s="180" t="s">
        <v>2414</v>
      </c>
      <c r="C85" t="s">
        <v>526</v>
      </c>
      <c r="D85" s="176"/>
      <c r="E85" s="172"/>
      <c r="F85" s="172"/>
      <c r="G85" s="172"/>
      <c r="H85" s="172"/>
      <c r="I85" s="172"/>
      <c r="J85" s="172"/>
      <c r="K85" s="172"/>
      <c r="L85" s="172"/>
      <c r="M85" s="172"/>
      <c r="N85" s="172"/>
      <c r="O85" s="183"/>
      <c r="P85" s="183"/>
      <c r="Q85" s="183"/>
      <c r="R85" s="183"/>
      <c r="S85" s="183"/>
      <c r="T85" s="183"/>
      <c r="U85" s="183"/>
      <c r="V85" s="183"/>
      <c r="W85" s="183"/>
      <c r="X85" s="183"/>
      <c r="Y85" s="196">
        <f t="array" ref="Y85">SUMPRODUCT(CLIN2_Labour102[[#This Row],[Man-Days
2019]:[Man-Days
2028]],CLIN2_Labour102[[#This Row],[Labour rate
2019]:[Labour rate
2028]])</f>
        <v>0</v>
      </c>
      <c r="Z85" s="200"/>
      <c r="AA85" s="173">
        <f>(CLIN2_Labour102[[#This Row],[Extended cost]]+CLIN2_Labour102[[#This Row],[Expat Allowance (ONLY if applicable)]])*$AF$2</f>
        <v>0</v>
      </c>
      <c r="AB85" s="173">
        <f>CLIN2_Labour102[[#This Row],[Extended cost]]+CLIN2_Labour102[[#This Row],[Expat Allowance (ONLY if applicable)]]+CLIN2_Labour102[[#This Row],[Profit ]]</f>
        <v>0</v>
      </c>
      <c r="AC85" s="216"/>
    </row>
    <row r="86" spans="2:29" ht="15" customHeight="1" x14ac:dyDescent="0.35">
      <c r="B86" s="180" t="s">
        <v>2415</v>
      </c>
      <c r="C86" t="s">
        <v>526</v>
      </c>
      <c r="D86" s="176"/>
      <c r="E86" s="172"/>
      <c r="F86" s="172"/>
      <c r="G86" s="172"/>
      <c r="H86" s="172"/>
      <c r="I86" s="172"/>
      <c r="J86" s="172"/>
      <c r="K86" s="172"/>
      <c r="L86" s="172"/>
      <c r="M86" s="172"/>
      <c r="N86" s="172"/>
      <c r="O86" s="183"/>
      <c r="P86" s="183"/>
      <c r="Q86" s="183"/>
      <c r="R86" s="183"/>
      <c r="S86" s="183"/>
      <c r="T86" s="183"/>
      <c r="U86" s="183"/>
      <c r="V86" s="183"/>
      <c r="W86" s="183"/>
      <c r="X86" s="183"/>
      <c r="Y86" s="196">
        <f t="array" ref="Y86">SUMPRODUCT(CLIN2_Labour102[[#This Row],[Man-Days
2019]:[Man-Days
2028]],CLIN2_Labour102[[#This Row],[Labour rate
2019]:[Labour rate
2028]])</f>
        <v>0</v>
      </c>
      <c r="Z86" s="200"/>
      <c r="AA86" s="173">
        <f>(CLIN2_Labour102[[#This Row],[Extended cost]]+CLIN2_Labour102[[#This Row],[Expat Allowance (ONLY if applicable)]])*$AF$2</f>
        <v>0</v>
      </c>
      <c r="AB86" s="173">
        <f>CLIN2_Labour102[[#This Row],[Extended cost]]+CLIN2_Labour102[[#This Row],[Expat Allowance (ONLY if applicable)]]+CLIN2_Labour102[[#This Row],[Profit ]]</f>
        <v>0</v>
      </c>
      <c r="AC86" s="216"/>
    </row>
    <row r="87" spans="2:29" ht="15" customHeight="1" x14ac:dyDescent="0.35">
      <c r="B87" s="180" t="s">
        <v>2416</v>
      </c>
      <c r="C87" t="s">
        <v>526</v>
      </c>
      <c r="D87" s="176"/>
      <c r="E87" s="172"/>
      <c r="F87" s="172"/>
      <c r="G87" s="172"/>
      <c r="H87" s="172"/>
      <c r="I87" s="172"/>
      <c r="J87" s="172"/>
      <c r="K87" s="172"/>
      <c r="L87" s="172"/>
      <c r="M87" s="172"/>
      <c r="N87" s="172"/>
      <c r="O87" s="183"/>
      <c r="P87" s="183"/>
      <c r="Q87" s="183"/>
      <c r="R87" s="183"/>
      <c r="S87" s="183"/>
      <c r="T87" s="183"/>
      <c r="U87" s="183"/>
      <c r="V87" s="183"/>
      <c r="W87" s="183"/>
      <c r="X87" s="183"/>
      <c r="Y87" s="196">
        <f t="array" ref="Y87">SUMPRODUCT(CLIN2_Labour102[[#This Row],[Man-Days
2019]:[Man-Days
2028]],CLIN2_Labour102[[#This Row],[Labour rate
2019]:[Labour rate
2028]])</f>
        <v>0</v>
      </c>
      <c r="Z87" s="200"/>
      <c r="AA87" s="173">
        <f>(CLIN2_Labour102[[#This Row],[Extended cost]]+CLIN2_Labour102[[#This Row],[Expat Allowance (ONLY if applicable)]])*$AF$2</f>
        <v>0</v>
      </c>
      <c r="AB87" s="173">
        <f>CLIN2_Labour102[[#This Row],[Extended cost]]+CLIN2_Labour102[[#This Row],[Expat Allowance (ONLY if applicable)]]+CLIN2_Labour102[[#This Row],[Profit ]]</f>
        <v>0</v>
      </c>
      <c r="AC87" s="216"/>
    </row>
    <row r="88" spans="2:29" ht="15" customHeight="1" x14ac:dyDescent="0.35">
      <c r="B88" s="180" t="s">
        <v>2417</v>
      </c>
      <c r="C88" t="s">
        <v>526</v>
      </c>
      <c r="D88" s="176"/>
      <c r="E88" s="172"/>
      <c r="F88" s="172"/>
      <c r="G88" s="172"/>
      <c r="H88" s="172"/>
      <c r="I88" s="172"/>
      <c r="J88" s="172"/>
      <c r="K88" s="172"/>
      <c r="L88" s="172"/>
      <c r="M88" s="172"/>
      <c r="N88" s="172"/>
      <c r="O88" s="183"/>
      <c r="P88" s="183"/>
      <c r="Q88" s="183"/>
      <c r="R88" s="183"/>
      <c r="S88" s="183"/>
      <c r="T88" s="183"/>
      <c r="U88" s="183"/>
      <c r="V88" s="183"/>
      <c r="W88" s="183"/>
      <c r="X88" s="183"/>
      <c r="Y88" s="196">
        <f t="array" ref="Y88">SUMPRODUCT(CLIN2_Labour102[[#This Row],[Man-Days
2019]:[Man-Days
2028]],CLIN2_Labour102[[#This Row],[Labour rate
2019]:[Labour rate
2028]])</f>
        <v>0</v>
      </c>
      <c r="Z88" s="200"/>
      <c r="AA88" s="173">
        <f>(CLIN2_Labour102[[#This Row],[Extended cost]]+CLIN2_Labour102[[#This Row],[Expat Allowance (ONLY if applicable)]])*$AF$2</f>
        <v>0</v>
      </c>
      <c r="AB88" s="173">
        <f>CLIN2_Labour102[[#This Row],[Extended cost]]+CLIN2_Labour102[[#This Row],[Expat Allowance (ONLY if applicable)]]+CLIN2_Labour102[[#This Row],[Profit ]]</f>
        <v>0</v>
      </c>
      <c r="AC88" s="216"/>
    </row>
    <row r="89" spans="2:29" ht="15" customHeight="1" x14ac:dyDescent="0.35">
      <c r="B89" s="180" t="s">
        <v>2418</v>
      </c>
      <c r="C89" t="s">
        <v>526</v>
      </c>
      <c r="D89" s="176"/>
      <c r="E89" s="172"/>
      <c r="F89" s="172"/>
      <c r="G89" s="172"/>
      <c r="H89" s="172"/>
      <c r="I89" s="172"/>
      <c r="J89" s="172"/>
      <c r="K89" s="172"/>
      <c r="L89" s="172"/>
      <c r="M89" s="172"/>
      <c r="N89" s="172"/>
      <c r="O89" s="183"/>
      <c r="P89" s="183"/>
      <c r="Q89" s="183"/>
      <c r="R89" s="183"/>
      <c r="S89" s="183"/>
      <c r="T89" s="183"/>
      <c r="U89" s="183"/>
      <c r="V89" s="183"/>
      <c r="W89" s="183"/>
      <c r="X89" s="183"/>
      <c r="Y89" s="196">
        <f t="array" ref="Y89">SUMPRODUCT(CLIN2_Labour102[[#This Row],[Man-Days
2019]:[Man-Days
2028]],CLIN2_Labour102[[#This Row],[Labour rate
2019]:[Labour rate
2028]])</f>
        <v>0</v>
      </c>
      <c r="Z89" s="200"/>
      <c r="AA89" s="173">
        <f>(CLIN2_Labour102[[#This Row],[Extended cost]]+CLIN2_Labour102[[#This Row],[Expat Allowance (ONLY if applicable)]])*$AF$2</f>
        <v>0</v>
      </c>
      <c r="AB89" s="173">
        <f>CLIN2_Labour102[[#This Row],[Extended cost]]+CLIN2_Labour102[[#This Row],[Expat Allowance (ONLY if applicable)]]+CLIN2_Labour102[[#This Row],[Profit ]]</f>
        <v>0</v>
      </c>
      <c r="AC89" s="216"/>
    </row>
    <row r="90" spans="2:29" ht="15" customHeight="1" x14ac:dyDescent="0.35">
      <c r="B90" s="180" t="s">
        <v>2419</v>
      </c>
      <c r="C90" t="s">
        <v>526</v>
      </c>
      <c r="D90" s="176"/>
      <c r="E90" s="172"/>
      <c r="F90" s="172"/>
      <c r="G90" s="172"/>
      <c r="H90" s="172"/>
      <c r="I90" s="172"/>
      <c r="J90" s="172"/>
      <c r="K90" s="172"/>
      <c r="L90" s="172"/>
      <c r="M90" s="172"/>
      <c r="N90" s="172"/>
      <c r="O90" s="183"/>
      <c r="P90" s="183"/>
      <c r="Q90" s="183"/>
      <c r="R90" s="183"/>
      <c r="S90" s="183"/>
      <c r="T90" s="183"/>
      <c r="U90" s="183"/>
      <c r="V90" s="183"/>
      <c r="W90" s="183"/>
      <c r="X90" s="183"/>
      <c r="Y90" s="196">
        <f t="array" ref="Y90">SUMPRODUCT(CLIN2_Labour102[[#This Row],[Man-Days
2019]:[Man-Days
2028]],CLIN2_Labour102[[#This Row],[Labour rate
2019]:[Labour rate
2028]])</f>
        <v>0</v>
      </c>
      <c r="Z90" s="200"/>
      <c r="AA90" s="173">
        <f>(CLIN2_Labour102[[#This Row],[Extended cost]]+CLIN2_Labour102[[#This Row],[Expat Allowance (ONLY if applicable)]])*$AF$2</f>
        <v>0</v>
      </c>
      <c r="AB90" s="173">
        <f>CLIN2_Labour102[[#This Row],[Extended cost]]+CLIN2_Labour102[[#This Row],[Expat Allowance (ONLY if applicable)]]+CLIN2_Labour102[[#This Row],[Profit ]]</f>
        <v>0</v>
      </c>
      <c r="AC90" s="216"/>
    </row>
    <row r="91" spans="2:29" ht="15" customHeight="1" x14ac:dyDescent="0.35">
      <c r="B91" s="180" t="s">
        <v>2420</v>
      </c>
      <c r="C91" t="s">
        <v>526</v>
      </c>
      <c r="D91" s="176"/>
      <c r="E91" s="172"/>
      <c r="F91" s="172"/>
      <c r="G91" s="172"/>
      <c r="H91" s="172"/>
      <c r="I91" s="172"/>
      <c r="J91" s="172"/>
      <c r="K91" s="172"/>
      <c r="L91" s="172"/>
      <c r="M91" s="172"/>
      <c r="N91" s="172"/>
      <c r="O91" s="183"/>
      <c r="P91" s="183"/>
      <c r="Q91" s="183"/>
      <c r="R91" s="183"/>
      <c r="S91" s="183"/>
      <c r="T91" s="183"/>
      <c r="U91" s="183"/>
      <c r="V91" s="183"/>
      <c r="W91" s="183"/>
      <c r="X91" s="183"/>
      <c r="Y91" s="196">
        <f t="array" ref="Y91">SUMPRODUCT(CLIN2_Labour102[[#This Row],[Man-Days
2019]:[Man-Days
2028]],CLIN2_Labour102[[#This Row],[Labour rate
2019]:[Labour rate
2028]])</f>
        <v>0</v>
      </c>
      <c r="Z91" s="200"/>
      <c r="AA91" s="173">
        <f>(CLIN2_Labour102[[#This Row],[Extended cost]]+CLIN2_Labour102[[#This Row],[Expat Allowance (ONLY if applicable)]])*$AF$2</f>
        <v>0</v>
      </c>
      <c r="AB91" s="173">
        <f>CLIN2_Labour102[[#This Row],[Extended cost]]+CLIN2_Labour102[[#This Row],[Expat Allowance (ONLY if applicable)]]+CLIN2_Labour102[[#This Row],[Profit ]]</f>
        <v>0</v>
      </c>
      <c r="AC91" s="216"/>
    </row>
    <row r="92" spans="2:29" ht="15" customHeight="1" x14ac:dyDescent="0.35">
      <c r="B92" s="180" t="s">
        <v>2421</v>
      </c>
      <c r="C92" t="s">
        <v>526</v>
      </c>
      <c r="D92" s="176"/>
      <c r="E92" s="172"/>
      <c r="F92" s="172"/>
      <c r="G92" s="172"/>
      <c r="H92" s="172"/>
      <c r="I92" s="172"/>
      <c r="J92" s="172"/>
      <c r="K92" s="172"/>
      <c r="L92" s="172"/>
      <c r="M92" s="172"/>
      <c r="N92" s="172"/>
      <c r="O92" s="183"/>
      <c r="P92" s="183"/>
      <c r="Q92" s="183"/>
      <c r="R92" s="183"/>
      <c r="S92" s="183"/>
      <c r="T92" s="183"/>
      <c r="U92" s="183"/>
      <c r="V92" s="183"/>
      <c r="W92" s="183"/>
      <c r="X92" s="183"/>
      <c r="Y92" s="196">
        <f t="array" ref="Y92">SUMPRODUCT(CLIN2_Labour102[[#This Row],[Man-Days
2019]:[Man-Days
2028]],CLIN2_Labour102[[#This Row],[Labour rate
2019]:[Labour rate
2028]])</f>
        <v>0</v>
      </c>
      <c r="Z92" s="200"/>
      <c r="AA92" s="173">
        <f>(CLIN2_Labour102[[#This Row],[Extended cost]]+CLIN2_Labour102[[#This Row],[Expat Allowance (ONLY if applicable)]])*$AF$2</f>
        <v>0</v>
      </c>
      <c r="AB92" s="173">
        <f>CLIN2_Labour102[[#This Row],[Extended cost]]+CLIN2_Labour102[[#This Row],[Expat Allowance (ONLY if applicable)]]+CLIN2_Labour102[[#This Row],[Profit ]]</f>
        <v>0</v>
      </c>
      <c r="AC92" s="216"/>
    </row>
    <row r="93" spans="2:29" ht="15" customHeight="1" x14ac:dyDescent="0.35">
      <c r="B93" s="180" t="s">
        <v>2422</v>
      </c>
      <c r="C93" t="s">
        <v>526</v>
      </c>
      <c r="D93" s="176"/>
      <c r="E93" s="172"/>
      <c r="F93" s="172"/>
      <c r="G93" s="172"/>
      <c r="H93" s="172"/>
      <c r="I93" s="172"/>
      <c r="J93" s="172"/>
      <c r="K93" s="172"/>
      <c r="L93" s="172"/>
      <c r="M93" s="172"/>
      <c r="N93" s="172"/>
      <c r="O93" s="183"/>
      <c r="P93" s="183"/>
      <c r="Q93" s="183"/>
      <c r="R93" s="183"/>
      <c r="S93" s="183"/>
      <c r="T93" s="183"/>
      <c r="U93" s="183"/>
      <c r="V93" s="183"/>
      <c r="W93" s="183"/>
      <c r="X93" s="183"/>
      <c r="Y93" s="196">
        <f t="array" ref="Y93">SUMPRODUCT(CLIN2_Labour102[[#This Row],[Man-Days
2019]:[Man-Days
2028]],CLIN2_Labour102[[#This Row],[Labour rate
2019]:[Labour rate
2028]])</f>
        <v>0</v>
      </c>
      <c r="Z93" s="200"/>
      <c r="AA93" s="173">
        <f>(CLIN2_Labour102[[#This Row],[Extended cost]]+CLIN2_Labour102[[#This Row],[Expat Allowance (ONLY if applicable)]])*$AF$2</f>
        <v>0</v>
      </c>
      <c r="AB93" s="173">
        <f>CLIN2_Labour102[[#This Row],[Extended cost]]+CLIN2_Labour102[[#This Row],[Expat Allowance (ONLY if applicable)]]+CLIN2_Labour102[[#This Row],[Profit ]]</f>
        <v>0</v>
      </c>
      <c r="AC93" s="216"/>
    </row>
    <row r="94" spans="2:29" ht="15" customHeight="1" x14ac:dyDescent="0.35">
      <c r="B94" s="180" t="s">
        <v>2423</v>
      </c>
      <c r="C94" t="s">
        <v>526</v>
      </c>
      <c r="D94" s="176"/>
      <c r="E94" s="172"/>
      <c r="F94" s="172"/>
      <c r="G94" s="172"/>
      <c r="H94" s="172"/>
      <c r="I94" s="172"/>
      <c r="J94" s="172"/>
      <c r="K94" s="172"/>
      <c r="L94" s="172"/>
      <c r="M94" s="172"/>
      <c r="N94" s="172"/>
      <c r="O94" s="183"/>
      <c r="P94" s="183"/>
      <c r="Q94" s="183"/>
      <c r="R94" s="183"/>
      <c r="S94" s="183"/>
      <c r="T94" s="183"/>
      <c r="U94" s="183"/>
      <c r="V94" s="183"/>
      <c r="W94" s="183"/>
      <c r="X94" s="183"/>
      <c r="Y94" s="196">
        <f t="array" ref="Y94">SUMPRODUCT(CLIN2_Labour102[[#This Row],[Man-Days
2019]:[Man-Days
2028]],CLIN2_Labour102[[#This Row],[Labour rate
2019]:[Labour rate
2028]])</f>
        <v>0</v>
      </c>
      <c r="Z94" s="200"/>
      <c r="AA94" s="173">
        <f>(CLIN2_Labour102[[#This Row],[Extended cost]]+CLIN2_Labour102[[#This Row],[Expat Allowance (ONLY if applicable)]])*$AF$2</f>
        <v>0</v>
      </c>
      <c r="AB94" s="173">
        <f>CLIN2_Labour102[[#This Row],[Extended cost]]+CLIN2_Labour102[[#This Row],[Expat Allowance (ONLY if applicable)]]+CLIN2_Labour102[[#This Row],[Profit ]]</f>
        <v>0</v>
      </c>
      <c r="AC94" s="216"/>
    </row>
    <row r="95" spans="2:29" ht="15" customHeight="1" x14ac:dyDescent="0.35">
      <c r="B95" s="180" t="s">
        <v>2424</v>
      </c>
      <c r="C95" t="s">
        <v>526</v>
      </c>
      <c r="D95" s="176"/>
      <c r="E95" s="172"/>
      <c r="F95" s="172"/>
      <c r="G95" s="172"/>
      <c r="H95" s="172"/>
      <c r="I95" s="172"/>
      <c r="J95" s="172"/>
      <c r="K95" s="172"/>
      <c r="L95" s="172"/>
      <c r="M95" s="172"/>
      <c r="N95" s="172"/>
      <c r="O95" s="183"/>
      <c r="P95" s="183"/>
      <c r="Q95" s="183"/>
      <c r="R95" s="183"/>
      <c r="S95" s="183"/>
      <c r="T95" s="183"/>
      <c r="U95" s="183"/>
      <c r="V95" s="183"/>
      <c r="W95" s="183"/>
      <c r="X95" s="183"/>
      <c r="Y95" s="196">
        <f t="array" ref="Y95">SUMPRODUCT(CLIN2_Labour102[[#This Row],[Man-Days
2019]:[Man-Days
2028]],CLIN2_Labour102[[#This Row],[Labour rate
2019]:[Labour rate
2028]])</f>
        <v>0</v>
      </c>
      <c r="Z95" s="200"/>
      <c r="AA95" s="173">
        <f>(CLIN2_Labour102[[#This Row],[Extended cost]]+CLIN2_Labour102[[#This Row],[Expat Allowance (ONLY if applicable)]])*$AF$2</f>
        <v>0</v>
      </c>
      <c r="AB95" s="173">
        <f>CLIN2_Labour102[[#This Row],[Extended cost]]+CLIN2_Labour102[[#This Row],[Expat Allowance (ONLY if applicable)]]+CLIN2_Labour102[[#This Row],[Profit ]]</f>
        <v>0</v>
      </c>
      <c r="AC95" s="216"/>
    </row>
    <row r="96" spans="2:29" ht="15" customHeight="1" x14ac:dyDescent="0.35">
      <c r="B96" s="180" t="s">
        <v>2425</v>
      </c>
      <c r="C96" t="s">
        <v>526</v>
      </c>
      <c r="D96" s="176"/>
      <c r="E96" s="172"/>
      <c r="F96" s="172"/>
      <c r="G96" s="172"/>
      <c r="H96" s="172"/>
      <c r="I96" s="172"/>
      <c r="J96" s="172"/>
      <c r="K96" s="172"/>
      <c r="L96" s="172"/>
      <c r="M96" s="172"/>
      <c r="N96" s="172"/>
      <c r="O96" s="183"/>
      <c r="P96" s="183"/>
      <c r="Q96" s="183"/>
      <c r="R96" s="183"/>
      <c r="S96" s="183"/>
      <c r="T96" s="183"/>
      <c r="U96" s="183"/>
      <c r="V96" s="183"/>
      <c r="W96" s="183"/>
      <c r="X96" s="183"/>
      <c r="Y96" s="196">
        <f t="array" ref="Y96">SUMPRODUCT(CLIN2_Labour102[[#This Row],[Man-Days
2019]:[Man-Days
2028]],CLIN2_Labour102[[#This Row],[Labour rate
2019]:[Labour rate
2028]])</f>
        <v>0</v>
      </c>
      <c r="Z96" s="200"/>
      <c r="AA96" s="173">
        <f>(CLIN2_Labour102[[#This Row],[Extended cost]]+CLIN2_Labour102[[#This Row],[Expat Allowance (ONLY if applicable)]])*$AF$2</f>
        <v>0</v>
      </c>
      <c r="AB96" s="173">
        <f>CLIN2_Labour102[[#This Row],[Extended cost]]+CLIN2_Labour102[[#This Row],[Expat Allowance (ONLY if applicable)]]+CLIN2_Labour102[[#This Row],[Profit ]]</f>
        <v>0</v>
      </c>
      <c r="AC96" s="216"/>
    </row>
    <row r="97" spans="2:29" ht="15" customHeight="1" x14ac:dyDescent="0.35">
      <c r="B97" s="180" t="s">
        <v>2426</v>
      </c>
      <c r="C97" t="s">
        <v>526</v>
      </c>
      <c r="D97" s="176"/>
      <c r="E97" s="172"/>
      <c r="F97" s="172"/>
      <c r="G97" s="172"/>
      <c r="H97" s="172"/>
      <c r="I97" s="172"/>
      <c r="J97" s="172"/>
      <c r="K97" s="172"/>
      <c r="L97" s="172"/>
      <c r="M97" s="172"/>
      <c r="N97" s="172"/>
      <c r="O97" s="183"/>
      <c r="P97" s="183"/>
      <c r="Q97" s="183"/>
      <c r="R97" s="183"/>
      <c r="S97" s="183"/>
      <c r="T97" s="183"/>
      <c r="U97" s="183"/>
      <c r="V97" s="183"/>
      <c r="W97" s="183"/>
      <c r="X97" s="183"/>
      <c r="Y97" s="196">
        <f t="array" ref="Y97">SUMPRODUCT(CLIN2_Labour102[[#This Row],[Man-Days
2019]:[Man-Days
2028]],CLIN2_Labour102[[#This Row],[Labour rate
2019]:[Labour rate
2028]])</f>
        <v>0</v>
      </c>
      <c r="Z97" s="200"/>
      <c r="AA97" s="173">
        <f>(CLIN2_Labour102[[#This Row],[Extended cost]]+CLIN2_Labour102[[#This Row],[Expat Allowance (ONLY if applicable)]])*$AF$2</f>
        <v>0</v>
      </c>
      <c r="AB97" s="173">
        <f>CLIN2_Labour102[[#This Row],[Extended cost]]+CLIN2_Labour102[[#This Row],[Expat Allowance (ONLY if applicable)]]+CLIN2_Labour102[[#This Row],[Profit ]]</f>
        <v>0</v>
      </c>
      <c r="AC97" s="216"/>
    </row>
    <row r="98" spans="2:29" ht="15" customHeight="1" x14ac:dyDescent="0.35">
      <c r="B98" s="180" t="s">
        <v>2427</v>
      </c>
      <c r="C98" t="s">
        <v>526</v>
      </c>
      <c r="D98" s="176"/>
      <c r="E98" s="172"/>
      <c r="F98" s="172"/>
      <c r="G98" s="172"/>
      <c r="H98" s="172"/>
      <c r="I98" s="172"/>
      <c r="J98" s="172"/>
      <c r="K98" s="172"/>
      <c r="L98" s="172"/>
      <c r="M98" s="172"/>
      <c r="N98" s="172"/>
      <c r="O98" s="183"/>
      <c r="P98" s="183"/>
      <c r="Q98" s="183"/>
      <c r="R98" s="183"/>
      <c r="S98" s="183"/>
      <c r="T98" s="183"/>
      <c r="U98" s="183"/>
      <c r="V98" s="183"/>
      <c r="W98" s="183"/>
      <c r="X98" s="183"/>
      <c r="Y98" s="196">
        <f t="array" ref="Y98">SUMPRODUCT(CLIN2_Labour102[[#This Row],[Man-Days
2019]:[Man-Days
2028]],CLIN2_Labour102[[#This Row],[Labour rate
2019]:[Labour rate
2028]])</f>
        <v>0</v>
      </c>
      <c r="Z98" s="200"/>
      <c r="AA98" s="173">
        <f>(CLIN2_Labour102[[#This Row],[Extended cost]]+CLIN2_Labour102[[#This Row],[Expat Allowance (ONLY if applicable)]])*$AF$2</f>
        <v>0</v>
      </c>
      <c r="AB98" s="173">
        <f>CLIN2_Labour102[[#This Row],[Extended cost]]+CLIN2_Labour102[[#This Row],[Expat Allowance (ONLY if applicable)]]+CLIN2_Labour102[[#This Row],[Profit ]]</f>
        <v>0</v>
      </c>
      <c r="AC98" s="216"/>
    </row>
    <row r="99" spans="2:29" ht="15" customHeight="1" x14ac:dyDescent="0.35">
      <c r="B99" s="180" t="s">
        <v>2428</v>
      </c>
      <c r="C99" t="s">
        <v>526</v>
      </c>
      <c r="D99" s="176"/>
      <c r="E99" s="172"/>
      <c r="F99" s="172"/>
      <c r="G99" s="172"/>
      <c r="H99" s="172"/>
      <c r="I99" s="172"/>
      <c r="J99" s="172"/>
      <c r="K99" s="172"/>
      <c r="L99" s="172"/>
      <c r="M99" s="172"/>
      <c r="N99" s="172"/>
      <c r="O99" s="183"/>
      <c r="P99" s="183"/>
      <c r="Q99" s="183"/>
      <c r="R99" s="183"/>
      <c r="S99" s="183"/>
      <c r="T99" s="183"/>
      <c r="U99" s="183"/>
      <c r="V99" s="183"/>
      <c r="W99" s="183"/>
      <c r="X99" s="183"/>
      <c r="Y99" s="196">
        <f t="array" ref="Y99">SUMPRODUCT(CLIN2_Labour102[[#This Row],[Man-Days
2019]:[Man-Days
2028]],CLIN2_Labour102[[#This Row],[Labour rate
2019]:[Labour rate
2028]])</f>
        <v>0</v>
      </c>
      <c r="Z99" s="200"/>
      <c r="AA99" s="173">
        <f>(CLIN2_Labour102[[#This Row],[Extended cost]]+CLIN2_Labour102[[#This Row],[Expat Allowance (ONLY if applicable)]])*$AF$2</f>
        <v>0</v>
      </c>
      <c r="AB99" s="173">
        <f>CLIN2_Labour102[[#This Row],[Extended cost]]+CLIN2_Labour102[[#This Row],[Expat Allowance (ONLY if applicable)]]+CLIN2_Labour102[[#This Row],[Profit ]]</f>
        <v>0</v>
      </c>
      <c r="AC99" s="216"/>
    </row>
    <row r="100" spans="2:29" ht="15" customHeight="1" x14ac:dyDescent="0.35">
      <c r="B100" s="180" t="s">
        <v>2429</v>
      </c>
      <c r="C100" t="s">
        <v>526</v>
      </c>
      <c r="D100" s="176"/>
      <c r="E100" s="172"/>
      <c r="F100" s="172"/>
      <c r="G100" s="172"/>
      <c r="H100" s="172"/>
      <c r="I100" s="172"/>
      <c r="J100" s="172"/>
      <c r="K100" s="172"/>
      <c r="L100" s="172"/>
      <c r="M100" s="172"/>
      <c r="N100" s="172"/>
      <c r="O100" s="183"/>
      <c r="P100" s="183"/>
      <c r="Q100" s="183"/>
      <c r="R100" s="183"/>
      <c r="S100" s="183"/>
      <c r="T100" s="183"/>
      <c r="U100" s="183"/>
      <c r="V100" s="183"/>
      <c r="W100" s="183"/>
      <c r="X100" s="183"/>
      <c r="Y100" s="196">
        <f t="array" ref="Y100">SUMPRODUCT(CLIN2_Labour102[[#This Row],[Man-Days
2019]:[Man-Days
2028]],CLIN2_Labour102[[#This Row],[Labour rate
2019]:[Labour rate
2028]])</f>
        <v>0</v>
      </c>
      <c r="Z100" s="200"/>
      <c r="AA100" s="173">
        <f>(CLIN2_Labour102[[#This Row],[Extended cost]]+CLIN2_Labour102[[#This Row],[Expat Allowance (ONLY if applicable)]])*$AF$2</f>
        <v>0</v>
      </c>
      <c r="AB100" s="173">
        <f>CLIN2_Labour102[[#This Row],[Extended cost]]+CLIN2_Labour102[[#This Row],[Expat Allowance (ONLY if applicable)]]+CLIN2_Labour102[[#This Row],[Profit ]]</f>
        <v>0</v>
      </c>
      <c r="AC100" s="216"/>
    </row>
    <row r="101" spans="2:29" ht="15" customHeight="1" x14ac:dyDescent="0.35">
      <c r="B101" s="180" t="s">
        <v>2430</v>
      </c>
      <c r="C101" t="s">
        <v>526</v>
      </c>
      <c r="D101" s="176"/>
      <c r="E101" s="172"/>
      <c r="F101" s="172"/>
      <c r="G101" s="172"/>
      <c r="H101" s="172"/>
      <c r="I101" s="172"/>
      <c r="J101" s="172"/>
      <c r="K101" s="172"/>
      <c r="L101" s="172"/>
      <c r="M101" s="172"/>
      <c r="N101" s="172"/>
      <c r="O101" s="183"/>
      <c r="P101" s="183"/>
      <c r="Q101" s="183"/>
      <c r="R101" s="183"/>
      <c r="S101" s="183"/>
      <c r="T101" s="183"/>
      <c r="U101" s="183"/>
      <c r="V101" s="183"/>
      <c r="W101" s="183"/>
      <c r="X101" s="183"/>
      <c r="Y101" s="196">
        <f t="array" ref="Y101">SUMPRODUCT(CLIN2_Labour102[[#This Row],[Man-Days
2019]:[Man-Days
2028]],CLIN2_Labour102[[#This Row],[Labour rate
2019]:[Labour rate
2028]])</f>
        <v>0</v>
      </c>
      <c r="Z101" s="200"/>
      <c r="AA101" s="173">
        <f>(CLIN2_Labour102[[#This Row],[Extended cost]]+CLIN2_Labour102[[#This Row],[Expat Allowance (ONLY if applicable)]])*$AF$2</f>
        <v>0</v>
      </c>
      <c r="AB101" s="173">
        <f>CLIN2_Labour102[[#This Row],[Extended cost]]+CLIN2_Labour102[[#This Row],[Expat Allowance (ONLY if applicable)]]+CLIN2_Labour102[[#This Row],[Profit ]]</f>
        <v>0</v>
      </c>
      <c r="AC101" s="216"/>
    </row>
    <row r="102" spans="2:29" ht="15" customHeight="1" x14ac:dyDescent="0.35">
      <c r="B102" s="180" t="s">
        <v>2431</v>
      </c>
      <c r="C102" t="s">
        <v>526</v>
      </c>
      <c r="D102" s="176"/>
      <c r="E102" s="172"/>
      <c r="F102" s="172"/>
      <c r="G102" s="172"/>
      <c r="H102" s="172"/>
      <c r="I102" s="172"/>
      <c r="J102" s="172"/>
      <c r="K102" s="172"/>
      <c r="L102" s="172"/>
      <c r="M102" s="172"/>
      <c r="N102" s="172"/>
      <c r="O102" s="183"/>
      <c r="P102" s="183"/>
      <c r="Q102" s="183"/>
      <c r="R102" s="183"/>
      <c r="S102" s="183"/>
      <c r="T102" s="183"/>
      <c r="U102" s="183"/>
      <c r="V102" s="183"/>
      <c r="W102" s="183"/>
      <c r="X102" s="183"/>
      <c r="Y102" s="196">
        <f t="array" ref="Y102">SUMPRODUCT(CLIN2_Labour102[[#This Row],[Man-Days
2019]:[Man-Days
2028]],CLIN2_Labour102[[#This Row],[Labour rate
2019]:[Labour rate
2028]])</f>
        <v>0</v>
      </c>
      <c r="Z102" s="200"/>
      <c r="AA102" s="173">
        <f>(CLIN2_Labour102[[#This Row],[Extended cost]]+CLIN2_Labour102[[#This Row],[Expat Allowance (ONLY if applicable)]])*$AF$2</f>
        <v>0</v>
      </c>
      <c r="AB102" s="173">
        <f>CLIN2_Labour102[[#This Row],[Extended cost]]+CLIN2_Labour102[[#This Row],[Expat Allowance (ONLY if applicable)]]+CLIN2_Labour102[[#This Row],[Profit ]]</f>
        <v>0</v>
      </c>
      <c r="AC102" s="216"/>
    </row>
    <row r="103" spans="2:29" ht="15" customHeight="1" x14ac:dyDescent="0.35">
      <c r="B103" s="180" t="s">
        <v>2432</v>
      </c>
      <c r="C103" t="s">
        <v>526</v>
      </c>
      <c r="D103" s="176"/>
      <c r="E103" s="172"/>
      <c r="F103" s="172"/>
      <c r="G103" s="172"/>
      <c r="H103" s="172"/>
      <c r="I103" s="172"/>
      <c r="J103" s="172"/>
      <c r="K103" s="172"/>
      <c r="L103" s="172"/>
      <c r="M103" s="172"/>
      <c r="N103" s="172"/>
      <c r="O103" s="183"/>
      <c r="P103" s="183"/>
      <c r="Q103" s="183"/>
      <c r="R103" s="183"/>
      <c r="S103" s="183"/>
      <c r="T103" s="183"/>
      <c r="U103" s="183"/>
      <c r="V103" s="183"/>
      <c r="W103" s="183"/>
      <c r="X103" s="183"/>
      <c r="Y103" s="196">
        <f t="array" ref="Y103">SUMPRODUCT(CLIN2_Labour102[[#This Row],[Man-Days
2019]:[Man-Days
2028]],CLIN2_Labour102[[#This Row],[Labour rate
2019]:[Labour rate
2028]])</f>
        <v>0</v>
      </c>
      <c r="Z103" s="200"/>
      <c r="AA103" s="173">
        <f>(CLIN2_Labour102[[#This Row],[Extended cost]]+CLIN2_Labour102[[#This Row],[Expat Allowance (ONLY if applicable)]])*$AF$2</f>
        <v>0</v>
      </c>
      <c r="AB103" s="173">
        <f>CLIN2_Labour102[[#This Row],[Extended cost]]+CLIN2_Labour102[[#This Row],[Expat Allowance (ONLY if applicable)]]+CLIN2_Labour102[[#This Row],[Profit ]]</f>
        <v>0</v>
      </c>
      <c r="AC103" s="216"/>
    </row>
    <row r="104" spans="2:29" ht="15" customHeight="1" x14ac:dyDescent="0.35">
      <c r="B104" s="180" t="s">
        <v>2433</v>
      </c>
      <c r="C104" t="s">
        <v>526</v>
      </c>
      <c r="D104" s="176"/>
      <c r="E104" s="172"/>
      <c r="F104" s="172"/>
      <c r="G104" s="172"/>
      <c r="H104" s="172"/>
      <c r="I104" s="172"/>
      <c r="J104" s="172"/>
      <c r="K104" s="172"/>
      <c r="L104" s="172"/>
      <c r="M104" s="172"/>
      <c r="N104" s="172"/>
      <c r="O104" s="183"/>
      <c r="P104" s="183"/>
      <c r="Q104" s="183"/>
      <c r="R104" s="183"/>
      <c r="S104" s="183"/>
      <c r="T104" s="183"/>
      <c r="U104" s="183"/>
      <c r="V104" s="183"/>
      <c r="W104" s="183"/>
      <c r="X104" s="183"/>
      <c r="Y104" s="196">
        <f t="array" ref="Y104">SUMPRODUCT(CLIN2_Labour102[[#This Row],[Man-Days
2019]:[Man-Days
2028]],CLIN2_Labour102[[#This Row],[Labour rate
2019]:[Labour rate
2028]])</f>
        <v>0</v>
      </c>
      <c r="Z104" s="200"/>
      <c r="AA104" s="173">
        <f>(CLIN2_Labour102[[#This Row],[Extended cost]]+CLIN2_Labour102[[#This Row],[Expat Allowance (ONLY if applicable)]])*$AF$2</f>
        <v>0</v>
      </c>
      <c r="AB104" s="173">
        <f>CLIN2_Labour102[[#This Row],[Extended cost]]+CLIN2_Labour102[[#This Row],[Expat Allowance (ONLY if applicable)]]+CLIN2_Labour102[[#This Row],[Profit ]]</f>
        <v>0</v>
      </c>
      <c r="AC104" s="216"/>
    </row>
    <row r="105" spans="2:29" ht="15" customHeight="1" x14ac:dyDescent="0.35">
      <c r="B105" s="180" t="s">
        <v>2434</v>
      </c>
      <c r="C105" t="s">
        <v>526</v>
      </c>
      <c r="D105" s="176"/>
      <c r="E105" s="172"/>
      <c r="F105" s="172"/>
      <c r="G105" s="172"/>
      <c r="H105" s="172"/>
      <c r="I105" s="172"/>
      <c r="J105" s="172"/>
      <c r="K105" s="172"/>
      <c r="L105" s="172"/>
      <c r="M105" s="172"/>
      <c r="N105" s="172"/>
      <c r="O105" s="183"/>
      <c r="P105" s="183"/>
      <c r="Q105" s="183"/>
      <c r="R105" s="183"/>
      <c r="S105" s="183"/>
      <c r="T105" s="183"/>
      <c r="U105" s="183"/>
      <c r="V105" s="183"/>
      <c r="W105" s="183"/>
      <c r="X105" s="183"/>
      <c r="Y105" s="196">
        <f t="array" ref="Y105">SUMPRODUCT(CLIN2_Labour102[[#This Row],[Man-Days
2019]:[Man-Days
2028]],CLIN2_Labour102[[#This Row],[Labour rate
2019]:[Labour rate
2028]])</f>
        <v>0</v>
      </c>
      <c r="Z105" s="200"/>
      <c r="AA105" s="173">
        <f>(CLIN2_Labour102[[#This Row],[Extended cost]]+CLIN2_Labour102[[#This Row],[Expat Allowance (ONLY if applicable)]])*$AF$2</f>
        <v>0</v>
      </c>
      <c r="AB105" s="173">
        <f>CLIN2_Labour102[[#This Row],[Extended cost]]+CLIN2_Labour102[[#This Row],[Expat Allowance (ONLY if applicable)]]+CLIN2_Labour102[[#This Row],[Profit ]]</f>
        <v>0</v>
      </c>
      <c r="AC105" s="216"/>
    </row>
    <row r="106" spans="2:29" ht="15" customHeight="1" x14ac:dyDescent="0.35">
      <c r="B106" s="180" t="s">
        <v>2435</v>
      </c>
      <c r="C106" t="s">
        <v>526</v>
      </c>
      <c r="D106" s="176"/>
      <c r="E106" s="172"/>
      <c r="F106" s="172"/>
      <c r="G106" s="172"/>
      <c r="H106" s="172"/>
      <c r="I106" s="172"/>
      <c r="J106" s="172"/>
      <c r="K106" s="172"/>
      <c r="L106" s="172"/>
      <c r="M106" s="172"/>
      <c r="N106" s="172"/>
      <c r="O106" s="183"/>
      <c r="P106" s="183"/>
      <c r="Q106" s="183"/>
      <c r="R106" s="183"/>
      <c r="S106" s="183"/>
      <c r="T106" s="183"/>
      <c r="U106" s="183"/>
      <c r="V106" s="183"/>
      <c r="W106" s="183"/>
      <c r="X106" s="183"/>
      <c r="Y106" s="196">
        <f t="array" ref="Y106">SUMPRODUCT(CLIN2_Labour102[[#This Row],[Man-Days
2019]:[Man-Days
2028]],CLIN2_Labour102[[#This Row],[Labour rate
2019]:[Labour rate
2028]])</f>
        <v>0</v>
      </c>
      <c r="Z106" s="200"/>
      <c r="AA106" s="173">
        <f>(CLIN2_Labour102[[#This Row],[Extended cost]]+CLIN2_Labour102[[#This Row],[Expat Allowance (ONLY if applicable)]])*$AF$2</f>
        <v>0</v>
      </c>
      <c r="AB106" s="173">
        <f>CLIN2_Labour102[[#This Row],[Extended cost]]+CLIN2_Labour102[[#This Row],[Expat Allowance (ONLY if applicable)]]+CLIN2_Labour102[[#This Row],[Profit ]]</f>
        <v>0</v>
      </c>
      <c r="AC106" s="216"/>
    </row>
    <row r="107" spans="2:29" ht="15" customHeight="1" x14ac:dyDescent="0.35">
      <c r="B107" s="180" t="s">
        <v>2436</v>
      </c>
      <c r="C107" t="s">
        <v>526</v>
      </c>
      <c r="D107" s="176"/>
      <c r="E107" s="172"/>
      <c r="F107" s="172"/>
      <c r="G107" s="172"/>
      <c r="H107" s="172"/>
      <c r="I107" s="172"/>
      <c r="J107" s="172"/>
      <c r="K107" s="172"/>
      <c r="L107" s="172"/>
      <c r="M107" s="172"/>
      <c r="N107" s="172"/>
      <c r="O107" s="183"/>
      <c r="P107" s="183"/>
      <c r="Q107" s="183"/>
      <c r="R107" s="183"/>
      <c r="S107" s="183"/>
      <c r="T107" s="183"/>
      <c r="U107" s="183"/>
      <c r="V107" s="183"/>
      <c r="W107" s="183"/>
      <c r="X107" s="183"/>
      <c r="Y107" s="196">
        <f t="array" ref="Y107">SUMPRODUCT(CLIN2_Labour102[[#This Row],[Man-Days
2019]:[Man-Days
2028]],CLIN2_Labour102[[#This Row],[Labour rate
2019]:[Labour rate
2028]])</f>
        <v>0</v>
      </c>
      <c r="Z107" s="200"/>
      <c r="AA107" s="173">
        <f>(CLIN2_Labour102[[#This Row],[Extended cost]]+CLIN2_Labour102[[#This Row],[Expat Allowance (ONLY if applicable)]])*$AF$2</f>
        <v>0</v>
      </c>
      <c r="AB107" s="173">
        <f>CLIN2_Labour102[[#This Row],[Extended cost]]+CLIN2_Labour102[[#This Row],[Expat Allowance (ONLY if applicable)]]+CLIN2_Labour102[[#This Row],[Profit ]]</f>
        <v>0</v>
      </c>
      <c r="AC107" s="216"/>
    </row>
    <row r="108" spans="2:29" ht="15" customHeight="1" x14ac:dyDescent="0.35">
      <c r="B108" s="180" t="s">
        <v>2437</v>
      </c>
      <c r="C108" t="s">
        <v>526</v>
      </c>
      <c r="D108" s="176"/>
      <c r="E108" s="172"/>
      <c r="F108" s="172"/>
      <c r="G108" s="172"/>
      <c r="H108" s="172"/>
      <c r="I108" s="172"/>
      <c r="J108" s="172"/>
      <c r="K108" s="172"/>
      <c r="L108" s="172"/>
      <c r="M108" s="172"/>
      <c r="N108" s="172"/>
      <c r="O108" s="183"/>
      <c r="P108" s="183"/>
      <c r="Q108" s="183"/>
      <c r="R108" s="183"/>
      <c r="S108" s="183"/>
      <c r="T108" s="183"/>
      <c r="U108" s="183"/>
      <c r="V108" s="183"/>
      <c r="W108" s="183"/>
      <c r="X108" s="183"/>
      <c r="Y108" s="196">
        <f t="array" ref="Y108">SUMPRODUCT(CLIN2_Labour102[[#This Row],[Man-Days
2019]:[Man-Days
2028]],CLIN2_Labour102[[#This Row],[Labour rate
2019]:[Labour rate
2028]])</f>
        <v>0</v>
      </c>
      <c r="Z108" s="200"/>
      <c r="AA108" s="173">
        <f>(CLIN2_Labour102[[#This Row],[Extended cost]]+CLIN2_Labour102[[#This Row],[Expat Allowance (ONLY if applicable)]])*$AF$2</f>
        <v>0</v>
      </c>
      <c r="AB108" s="173">
        <f>CLIN2_Labour102[[#This Row],[Extended cost]]+CLIN2_Labour102[[#This Row],[Expat Allowance (ONLY if applicable)]]+CLIN2_Labour102[[#This Row],[Profit ]]</f>
        <v>0</v>
      </c>
      <c r="AC108" s="216"/>
    </row>
    <row r="109" spans="2:29" ht="15" customHeight="1" x14ac:dyDescent="0.35">
      <c r="B109" s="180" t="s">
        <v>2438</v>
      </c>
      <c r="C109" t="s">
        <v>526</v>
      </c>
      <c r="D109" s="176"/>
      <c r="E109" s="172"/>
      <c r="F109" s="172"/>
      <c r="G109" s="172"/>
      <c r="H109" s="172"/>
      <c r="I109" s="172"/>
      <c r="J109" s="172"/>
      <c r="K109" s="172"/>
      <c r="L109" s="172"/>
      <c r="M109" s="172"/>
      <c r="N109" s="172"/>
      <c r="O109" s="183"/>
      <c r="P109" s="183"/>
      <c r="Q109" s="183"/>
      <c r="R109" s="183"/>
      <c r="S109" s="183"/>
      <c r="T109" s="183"/>
      <c r="U109" s="183"/>
      <c r="V109" s="183"/>
      <c r="W109" s="183"/>
      <c r="X109" s="183"/>
      <c r="Y109" s="196">
        <f t="array" ref="Y109">SUMPRODUCT(CLIN2_Labour102[[#This Row],[Man-Days
2019]:[Man-Days
2028]],CLIN2_Labour102[[#This Row],[Labour rate
2019]:[Labour rate
2028]])</f>
        <v>0</v>
      </c>
      <c r="Z109" s="200"/>
      <c r="AA109" s="173">
        <f>(CLIN2_Labour102[[#This Row],[Extended cost]]+CLIN2_Labour102[[#This Row],[Expat Allowance (ONLY if applicable)]])*$AF$2</f>
        <v>0</v>
      </c>
      <c r="AB109" s="173">
        <f>CLIN2_Labour102[[#This Row],[Extended cost]]+CLIN2_Labour102[[#This Row],[Expat Allowance (ONLY if applicable)]]+CLIN2_Labour102[[#This Row],[Profit ]]</f>
        <v>0</v>
      </c>
      <c r="AC109" s="216"/>
    </row>
    <row r="110" spans="2:29" ht="15" customHeight="1" x14ac:dyDescent="0.35">
      <c r="B110" s="180" t="s">
        <v>2439</v>
      </c>
      <c r="C110" t="s">
        <v>526</v>
      </c>
      <c r="D110" s="176"/>
      <c r="E110" s="172"/>
      <c r="F110" s="172"/>
      <c r="G110" s="172"/>
      <c r="H110" s="172"/>
      <c r="I110" s="172"/>
      <c r="J110" s="172"/>
      <c r="K110" s="172"/>
      <c r="L110" s="172"/>
      <c r="M110" s="172"/>
      <c r="N110" s="172"/>
      <c r="O110" s="183"/>
      <c r="P110" s="183"/>
      <c r="Q110" s="183"/>
      <c r="R110" s="183"/>
      <c r="S110" s="183"/>
      <c r="T110" s="183"/>
      <c r="U110" s="183"/>
      <c r="V110" s="183"/>
      <c r="W110" s="183"/>
      <c r="X110" s="183"/>
      <c r="Y110" s="196">
        <f t="array" ref="Y110">SUMPRODUCT(CLIN2_Labour102[[#This Row],[Man-Days
2019]:[Man-Days
2028]],CLIN2_Labour102[[#This Row],[Labour rate
2019]:[Labour rate
2028]])</f>
        <v>0</v>
      </c>
      <c r="Z110" s="200"/>
      <c r="AA110" s="173">
        <f>(CLIN2_Labour102[[#This Row],[Extended cost]]+CLIN2_Labour102[[#This Row],[Expat Allowance (ONLY if applicable)]])*$AF$2</f>
        <v>0</v>
      </c>
      <c r="AB110" s="173">
        <f>CLIN2_Labour102[[#This Row],[Extended cost]]+CLIN2_Labour102[[#This Row],[Expat Allowance (ONLY if applicable)]]+CLIN2_Labour102[[#This Row],[Profit ]]</f>
        <v>0</v>
      </c>
      <c r="AC110" s="216"/>
    </row>
    <row r="111" spans="2:29" ht="15" customHeight="1" x14ac:dyDescent="0.35">
      <c r="B111" s="180" t="s">
        <v>2440</v>
      </c>
      <c r="C111" t="s">
        <v>526</v>
      </c>
      <c r="D111" s="176"/>
      <c r="E111" s="172"/>
      <c r="F111" s="172"/>
      <c r="G111" s="172"/>
      <c r="H111" s="172"/>
      <c r="I111" s="172"/>
      <c r="J111" s="172"/>
      <c r="K111" s="172"/>
      <c r="L111" s="172"/>
      <c r="M111" s="172"/>
      <c r="N111" s="172"/>
      <c r="O111" s="183"/>
      <c r="P111" s="183"/>
      <c r="Q111" s="183"/>
      <c r="R111" s="183"/>
      <c r="S111" s="183"/>
      <c r="T111" s="183"/>
      <c r="U111" s="183"/>
      <c r="V111" s="183"/>
      <c r="W111" s="183"/>
      <c r="X111" s="183"/>
      <c r="Y111" s="196">
        <f t="array" ref="Y111">SUMPRODUCT(CLIN2_Labour102[[#This Row],[Man-Days
2019]:[Man-Days
2028]],CLIN2_Labour102[[#This Row],[Labour rate
2019]:[Labour rate
2028]])</f>
        <v>0</v>
      </c>
      <c r="Z111" s="200"/>
      <c r="AA111" s="173">
        <f>(CLIN2_Labour102[[#This Row],[Extended cost]]+CLIN2_Labour102[[#This Row],[Expat Allowance (ONLY if applicable)]])*$AF$2</f>
        <v>0</v>
      </c>
      <c r="AB111" s="173">
        <f>CLIN2_Labour102[[#This Row],[Extended cost]]+CLIN2_Labour102[[#This Row],[Expat Allowance (ONLY if applicable)]]+CLIN2_Labour102[[#This Row],[Profit ]]</f>
        <v>0</v>
      </c>
      <c r="AC111" s="216"/>
    </row>
    <row r="112" spans="2:29" ht="15" customHeight="1" x14ac:dyDescent="0.35">
      <c r="B112" t="s">
        <v>366</v>
      </c>
      <c r="D112" s="214"/>
      <c r="O112" s="214"/>
      <c r="P112" s="214"/>
      <c r="Q112" s="214"/>
      <c r="R112" s="214"/>
      <c r="S112" s="214"/>
      <c r="T112" s="214"/>
      <c r="U112" s="214"/>
      <c r="V112" s="214"/>
      <c r="W112" s="214"/>
      <c r="X112" s="214"/>
      <c r="Y112" s="214"/>
      <c r="AA112" s="214"/>
      <c r="AB112" s="215">
        <f>SUBTOTAL(109,CLIN2_Labour102[Fully burdened cost])</f>
        <v>0</v>
      </c>
      <c r="AC112" s="214"/>
    </row>
  </sheetData>
  <mergeCells count="1">
    <mergeCell ref="AE1:AF1"/>
  </mergeCells>
  <dataValidations count="1">
    <dataValidation type="list" allowBlank="1" showInputMessage="1" showErrorMessage="1" sqref="B3">
      <formula1>Clin_List</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D3:D111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F112"/>
  <sheetViews>
    <sheetView zoomScale="60" zoomScaleNormal="60" workbookViewId="0">
      <selection activeCell="G96" sqref="G96"/>
    </sheetView>
  </sheetViews>
  <sheetFormatPr defaultRowHeight="14.5" x14ac:dyDescent="0.35"/>
  <cols>
    <col min="1" max="1" width="1.7265625" customWidth="1"/>
    <col min="2" max="2" width="20.7265625" customWidth="1"/>
    <col min="3" max="3" width="34.26953125" customWidth="1"/>
    <col min="4" max="4" width="41.26953125" customWidth="1"/>
    <col min="5" max="5" width="18" customWidth="1"/>
    <col min="16" max="26" width="10.453125" customWidth="1"/>
    <col min="27" max="27" width="17.54296875" customWidth="1"/>
    <col min="28" max="28" width="15.1796875" style="161" customWidth="1"/>
    <col min="29" max="29" width="26" customWidth="1"/>
    <col min="30" max="30" width="3.7265625" customWidth="1"/>
  </cols>
  <sheetData>
    <row r="1" spans="2:32" ht="132.5" x14ac:dyDescent="0.35">
      <c r="B1" s="147" t="s">
        <v>1129</v>
      </c>
      <c r="C1" s="147" t="s">
        <v>385</v>
      </c>
      <c r="D1" s="147" t="s">
        <v>386</v>
      </c>
      <c r="E1" s="147" t="s">
        <v>387</v>
      </c>
      <c r="F1" s="147" t="s">
        <v>388</v>
      </c>
      <c r="G1" s="147" t="s">
        <v>389</v>
      </c>
      <c r="H1" s="147" t="s">
        <v>390</v>
      </c>
      <c r="I1" s="147" t="s">
        <v>391</v>
      </c>
      <c r="J1" s="147" t="s">
        <v>392</v>
      </c>
      <c r="K1" s="147" t="s">
        <v>393</v>
      </c>
      <c r="L1" s="147" t="s">
        <v>394</v>
      </c>
      <c r="M1" s="147" t="s">
        <v>395</v>
      </c>
      <c r="N1" s="147" t="s">
        <v>396</v>
      </c>
      <c r="O1" s="147" t="s">
        <v>397</v>
      </c>
      <c r="P1" s="147" t="s">
        <v>398</v>
      </c>
      <c r="Q1" s="147" t="s">
        <v>399</v>
      </c>
      <c r="R1" s="147" t="s">
        <v>400</v>
      </c>
      <c r="S1" s="147" t="s">
        <v>401</v>
      </c>
      <c r="T1" s="147" t="s">
        <v>402</v>
      </c>
      <c r="U1" s="147" t="s">
        <v>403</v>
      </c>
      <c r="V1" s="147" t="s">
        <v>404</v>
      </c>
      <c r="W1" s="147" t="s">
        <v>405</v>
      </c>
      <c r="X1" s="147" t="s">
        <v>406</v>
      </c>
      <c r="Y1" s="147" t="s">
        <v>407</v>
      </c>
      <c r="Z1" s="147" t="s">
        <v>408</v>
      </c>
      <c r="AA1" s="147" t="s">
        <v>409</v>
      </c>
      <c r="AB1" s="147" t="s">
        <v>410</v>
      </c>
      <c r="AC1" s="184" t="s">
        <v>411</v>
      </c>
      <c r="AE1" s="322" t="s">
        <v>412</v>
      </c>
      <c r="AF1" s="322"/>
    </row>
    <row r="2" spans="2:32" ht="29" x14ac:dyDescent="0.35">
      <c r="B2" s="162" t="s">
        <v>11</v>
      </c>
      <c r="C2" s="162" t="s">
        <v>413</v>
      </c>
      <c r="D2" s="185" t="s">
        <v>351</v>
      </c>
      <c r="E2" s="186" t="s">
        <v>414</v>
      </c>
      <c r="F2" s="187" t="s">
        <v>415</v>
      </c>
      <c r="G2" s="187" t="s">
        <v>416</v>
      </c>
      <c r="H2" s="187" t="s">
        <v>417</v>
      </c>
      <c r="I2" s="187" t="s">
        <v>418</v>
      </c>
      <c r="J2" s="187" t="s">
        <v>419</v>
      </c>
      <c r="K2" s="187" t="s">
        <v>420</v>
      </c>
      <c r="L2" s="187" t="s">
        <v>421</v>
      </c>
      <c r="M2" s="187" t="s">
        <v>422</v>
      </c>
      <c r="N2" s="187" t="s">
        <v>423</v>
      </c>
      <c r="O2" s="187" t="s">
        <v>424</v>
      </c>
      <c r="P2" s="187" t="s">
        <v>425</v>
      </c>
      <c r="Q2" s="187" t="s">
        <v>426</v>
      </c>
      <c r="R2" s="187" t="s">
        <v>427</v>
      </c>
      <c r="S2" s="187" t="s">
        <v>428</v>
      </c>
      <c r="T2" s="187" t="s">
        <v>429</v>
      </c>
      <c r="U2" s="187" t="s">
        <v>430</v>
      </c>
      <c r="V2" s="187" t="s">
        <v>431</v>
      </c>
      <c r="W2" s="187" t="s">
        <v>432</v>
      </c>
      <c r="X2" s="187" t="s">
        <v>433</v>
      </c>
      <c r="Y2" s="187" t="s">
        <v>434</v>
      </c>
      <c r="Z2" s="187" t="s">
        <v>435</v>
      </c>
      <c r="AA2" s="187" t="s">
        <v>436</v>
      </c>
      <c r="AB2" s="188" t="s">
        <v>437</v>
      </c>
      <c r="AC2" s="188" t="s">
        <v>438</v>
      </c>
      <c r="AE2" s="189" t="s">
        <v>439</v>
      </c>
      <c r="AF2" s="201">
        <v>0</v>
      </c>
    </row>
    <row r="3" spans="2:32" ht="18.5" x14ac:dyDescent="0.45">
      <c r="B3" s="164" t="s">
        <v>358</v>
      </c>
      <c r="C3" s="190" t="s">
        <v>440</v>
      </c>
      <c r="D3" s="191" t="s">
        <v>441</v>
      </c>
      <c r="E3" s="166" t="s">
        <v>300</v>
      </c>
      <c r="F3" s="192">
        <v>10</v>
      </c>
      <c r="G3" s="192" t="s">
        <v>442</v>
      </c>
      <c r="H3" s="192">
        <v>25</v>
      </c>
      <c r="I3" s="192">
        <v>5</v>
      </c>
      <c r="J3" s="192" t="s">
        <v>443</v>
      </c>
      <c r="K3" s="192" t="s">
        <v>444</v>
      </c>
      <c r="L3" s="192" t="s">
        <v>445</v>
      </c>
      <c r="M3" s="192" t="s">
        <v>442</v>
      </c>
      <c r="N3" s="192" t="s">
        <v>444</v>
      </c>
      <c r="O3" s="192" t="s">
        <v>443</v>
      </c>
      <c r="P3" s="193" t="s">
        <v>446</v>
      </c>
      <c r="Q3" s="193" t="s">
        <v>447</v>
      </c>
      <c r="R3" s="193" t="s">
        <v>448</v>
      </c>
      <c r="S3" s="193" t="s">
        <v>449</v>
      </c>
      <c r="T3" s="193" t="s">
        <v>450</v>
      </c>
      <c r="U3" s="193" t="s">
        <v>451</v>
      </c>
      <c r="V3" s="193" t="s">
        <v>452</v>
      </c>
      <c r="W3" s="193" t="s">
        <v>453</v>
      </c>
      <c r="X3" s="193" t="s">
        <v>454</v>
      </c>
      <c r="Y3" s="193" t="s">
        <v>455</v>
      </c>
      <c r="Z3" s="168" t="s">
        <v>456</v>
      </c>
      <c r="AA3" s="168" t="s">
        <v>457</v>
      </c>
      <c r="AB3" s="194" t="s">
        <v>458</v>
      </c>
      <c r="AC3" s="194" t="s">
        <v>459</v>
      </c>
      <c r="AD3" s="169"/>
      <c r="AE3" s="169" t="s">
        <v>364</v>
      </c>
    </row>
    <row r="4" spans="2:32" x14ac:dyDescent="0.35">
      <c r="B4" s="180" t="s">
        <v>576</v>
      </c>
      <c r="C4" t="s">
        <v>460</v>
      </c>
      <c r="D4" t="s">
        <v>461</v>
      </c>
      <c r="E4" s="176"/>
      <c r="F4" s="171"/>
      <c r="G4" s="171"/>
      <c r="H4" s="171"/>
      <c r="I4" s="171"/>
      <c r="J4" s="171"/>
      <c r="K4" s="171"/>
      <c r="L4" s="171"/>
      <c r="M4" s="171"/>
      <c r="N4" s="171"/>
      <c r="O4" s="171"/>
      <c r="P4" s="195"/>
      <c r="Q4" s="195"/>
      <c r="R4" s="195"/>
      <c r="S4" s="195"/>
      <c r="T4" s="195"/>
      <c r="U4" s="195"/>
      <c r="V4" s="195"/>
      <c r="W4" s="195"/>
      <c r="X4" s="195"/>
      <c r="Y4" s="195"/>
      <c r="Z4" s="173">
        <f t="array" ref="Z4">SUMPRODUCT(CLIN1_Material11[[#This Row],[Quantity
2019]:[Quantity
2028]],CLIN1_Material11[[#This Row],[Unit cost
2019]:[Unit cost
2028]])</f>
        <v>0</v>
      </c>
      <c r="AA4" s="173">
        <f>CLIN1_Material11[[#This Row],[Extended cost]]*$AF$2</f>
        <v>0</v>
      </c>
      <c r="AB4" s="173">
        <f>CLIN1_Material11[[#This Row],[Extended cost]]+CLIN1_Material11[[#This Row],[Profit]]</f>
        <v>0</v>
      </c>
      <c r="AC4" s="161"/>
    </row>
    <row r="5" spans="2:32" x14ac:dyDescent="0.35">
      <c r="B5" s="180" t="s">
        <v>577</v>
      </c>
      <c r="C5" t="s">
        <v>460</v>
      </c>
      <c r="D5" t="s">
        <v>461</v>
      </c>
      <c r="E5" s="176"/>
      <c r="F5" s="171"/>
      <c r="G5" s="171"/>
      <c r="H5" s="171"/>
      <c r="I5" s="171"/>
      <c r="J5" s="171"/>
      <c r="K5" s="171"/>
      <c r="L5" s="171"/>
      <c r="M5" s="171"/>
      <c r="N5" s="171"/>
      <c r="O5" s="171"/>
      <c r="P5" s="195"/>
      <c r="Q5" s="195"/>
      <c r="R5" s="195"/>
      <c r="S5" s="195"/>
      <c r="T5" s="195"/>
      <c r="U5" s="195"/>
      <c r="V5" s="195"/>
      <c r="W5" s="195"/>
      <c r="X5" s="195"/>
      <c r="Y5" s="195"/>
      <c r="Z5" s="173">
        <f t="array" ref="Z5">SUMPRODUCT(CLIN1_Material11[[#This Row],[Quantity
2019]:[Quantity
2028]],CLIN1_Material11[[#This Row],[Unit cost
2019]:[Unit cost
2028]])</f>
        <v>0</v>
      </c>
      <c r="AA5" s="173">
        <f>CLIN1_Material11[[#This Row],[Extended cost]]*$AF$2</f>
        <v>0</v>
      </c>
      <c r="AB5" s="173">
        <f>CLIN1_Material11[[#This Row],[Extended cost]]+CLIN1_Material11[[#This Row],[Profit]]</f>
        <v>0</v>
      </c>
      <c r="AC5" s="161"/>
    </row>
    <row r="6" spans="2:32" x14ac:dyDescent="0.35">
      <c r="B6" s="180" t="s">
        <v>578</v>
      </c>
      <c r="C6" t="s">
        <v>460</v>
      </c>
      <c r="D6" t="s">
        <v>461</v>
      </c>
      <c r="E6" s="176"/>
      <c r="F6" s="171"/>
      <c r="G6" s="171"/>
      <c r="H6" s="171"/>
      <c r="I6" s="171"/>
      <c r="J6" s="171"/>
      <c r="K6" s="171"/>
      <c r="L6" s="171"/>
      <c r="M6" s="171"/>
      <c r="N6" s="171"/>
      <c r="O6" s="171"/>
      <c r="P6" s="195"/>
      <c r="Q6" s="195"/>
      <c r="R6" s="195"/>
      <c r="S6" s="195"/>
      <c r="T6" s="195"/>
      <c r="U6" s="195"/>
      <c r="V6" s="195"/>
      <c r="W6" s="195"/>
      <c r="X6" s="195"/>
      <c r="Y6" s="195"/>
      <c r="Z6" s="173">
        <f t="array" ref="Z6">SUMPRODUCT(CLIN1_Material11[[#This Row],[Quantity
2019]:[Quantity
2028]],CLIN1_Material11[[#This Row],[Unit cost
2019]:[Unit cost
2028]])</f>
        <v>0</v>
      </c>
      <c r="AA6" s="173">
        <f>CLIN1_Material11[[#This Row],[Extended cost]]*$AF$2</f>
        <v>0</v>
      </c>
      <c r="AB6" s="173">
        <f>CLIN1_Material11[[#This Row],[Extended cost]]+CLIN1_Material11[[#This Row],[Profit]]</f>
        <v>0</v>
      </c>
      <c r="AC6" s="216"/>
    </row>
    <row r="7" spans="2:32" x14ac:dyDescent="0.35">
      <c r="B7" s="180" t="s">
        <v>605</v>
      </c>
      <c r="C7" t="s">
        <v>460</v>
      </c>
      <c r="D7" t="s">
        <v>461</v>
      </c>
      <c r="E7" s="176"/>
      <c r="F7" s="171"/>
      <c r="G7" s="171"/>
      <c r="H7" s="171"/>
      <c r="I7" s="171"/>
      <c r="J7" s="171"/>
      <c r="K7" s="171"/>
      <c r="L7" s="171"/>
      <c r="M7" s="171"/>
      <c r="N7" s="171"/>
      <c r="O7" s="171"/>
      <c r="P7" s="195"/>
      <c r="Q7" s="195"/>
      <c r="R7" s="195"/>
      <c r="S7" s="195"/>
      <c r="T7" s="195"/>
      <c r="U7" s="195"/>
      <c r="V7" s="195"/>
      <c r="W7" s="195"/>
      <c r="X7" s="195"/>
      <c r="Y7" s="195"/>
      <c r="Z7" s="173">
        <f t="array" ref="Z7">SUMPRODUCT(CLIN1_Material11[[#This Row],[Quantity
2019]:[Quantity
2028]],CLIN1_Material11[[#This Row],[Unit cost
2019]:[Unit cost
2028]])</f>
        <v>0</v>
      </c>
      <c r="AA7" s="173">
        <f>CLIN1_Material11[[#This Row],[Extended cost]]*$AF$2</f>
        <v>0</v>
      </c>
      <c r="AB7" s="173">
        <f>CLIN1_Material11[[#This Row],[Extended cost]]+CLIN1_Material11[[#This Row],[Profit]]</f>
        <v>0</v>
      </c>
      <c r="AC7" s="216"/>
    </row>
    <row r="8" spans="2:32" x14ac:dyDescent="0.35">
      <c r="B8" s="180" t="s">
        <v>606</v>
      </c>
      <c r="C8" t="s">
        <v>460</v>
      </c>
      <c r="D8" t="s">
        <v>461</v>
      </c>
      <c r="E8" s="176"/>
      <c r="F8" s="171"/>
      <c r="G8" s="171"/>
      <c r="H8" s="171"/>
      <c r="I8" s="171"/>
      <c r="J8" s="171"/>
      <c r="K8" s="171"/>
      <c r="L8" s="171"/>
      <c r="M8" s="171"/>
      <c r="N8" s="171"/>
      <c r="O8" s="171"/>
      <c r="P8" s="195"/>
      <c r="Q8" s="195"/>
      <c r="R8" s="195"/>
      <c r="S8" s="195"/>
      <c r="T8" s="195"/>
      <c r="U8" s="195"/>
      <c r="V8" s="195"/>
      <c r="W8" s="195"/>
      <c r="X8" s="195"/>
      <c r="Y8" s="195"/>
      <c r="Z8" s="173">
        <f t="array" ref="Z8">SUMPRODUCT(CLIN1_Material11[[#This Row],[Quantity
2019]:[Quantity
2028]],CLIN1_Material11[[#This Row],[Unit cost
2019]:[Unit cost
2028]])</f>
        <v>0</v>
      </c>
      <c r="AA8" s="173">
        <f>CLIN1_Material11[[#This Row],[Extended cost]]*$AF$2</f>
        <v>0</v>
      </c>
      <c r="AB8" s="173">
        <f>CLIN1_Material11[[#This Row],[Extended cost]]+CLIN1_Material11[[#This Row],[Profit]]</f>
        <v>0</v>
      </c>
      <c r="AC8" s="216"/>
    </row>
    <row r="9" spans="2:32" x14ac:dyDescent="0.35">
      <c r="B9" s="180" t="s">
        <v>607</v>
      </c>
      <c r="C9" t="s">
        <v>460</v>
      </c>
      <c r="D9" t="s">
        <v>461</v>
      </c>
      <c r="E9" s="176"/>
      <c r="F9" s="171"/>
      <c r="G9" s="171"/>
      <c r="H9" s="171"/>
      <c r="I9" s="171"/>
      <c r="J9" s="171"/>
      <c r="K9" s="171"/>
      <c r="L9" s="171"/>
      <c r="M9" s="171"/>
      <c r="N9" s="171"/>
      <c r="O9" s="171"/>
      <c r="P9" s="195"/>
      <c r="Q9" s="195"/>
      <c r="R9" s="195"/>
      <c r="S9" s="195"/>
      <c r="T9" s="195"/>
      <c r="U9" s="195"/>
      <c r="V9" s="195"/>
      <c r="W9" s="195"/>
      <c r="X9" s="195"/>
      <c r="Y9" s="195"/>
      <c r="Z9" s="173">
        <f t="array" ref="Z9">SUMPRODUCT(CLIN1_Material11[[#This Row],[Quantity
2019]:[Quantity
2028]],CLIN1_Material11[[#This Row],[Unit cost
2019]:[Unit cost
2028]])</f>
        <v>0</v>
      </c>
      <c r="AA9" s="173">
        <f>CLIN1_Material11[[#This Row],[Extended cost]]*$AF$2</f>
        <v>0</v>
      </c>
      <c r="AB9" s="173">
        <f>CLIN1_Material11[[#This Row],[Extended cost]]+CLIN1_Material11[[#This Row],[Profit]]</f>
        <v>0</v>
      </c>
      <c r="AC9" s="216"/>
    </row>
    <row r="10" spans="2:32" x14ac:dyDescent="0.35">
      <c r="B10" s="180" t="s">
        <v>630</v>
      </c>
      <c r="C10" t="s">
        <v>460</v>
      </c>
      <c r="D10" t="s">
        <v>461</v>
      </c>
      <c r="E10" s="176"/>
      <c r="F10" s="171"/>
      <c r="G10" s="171"/>
      <c r="H10" s="171"/>
      <c r="I10" s="171"/>
      <c r="J10" s="171"/>
      <c r="K10" s="171"/>
      <c r="L10" s="171"/>
      <c r="M10" s="171"/>
      <c r="N10" s="171"/>
      <c r="O10" s="171"/>
      <c r="P10" s="195"/>
      <c r="Q10" s="195"/>
      <c r="R10" s="195"/>
      <c r="S10" s="195"/>
      <c r="T10" s="195"/>
      <c r="U10" s="195"/>
      <c r="V10" s="195"/>
      <c r="W10" s="195"/>
      <c r="X10" s="195"/>
      <c r="Y10" s="195"/>
      <c r="Z10" s="173">
        <f t="array" ref="Z10">SUMPRODUCT(CLIN1_Material11[[#This Row],[Quantity
2019]:[Quantity
2028]],CLIN1_Material11[[#This Row],[Unit cost
2019]:[Unit cost
2028]])</f>
        <v>0</v>
      </c>
      <c r="AA10" s="173">
        <f>CLIN1_Material11[[#This Row],[Extended cost]]*$AF$2</f>
        <v>0</v>
      </c>
      <c r="AB10" s="173">
        <f>CLIN1_Material11[[#This Row],[Extended cost]]+CLIN1_Material11[[#This Row],[Profit]]</f>
        <v>0</v>
      </c>
      <c r="AC10" s="216"/>
    </row>
    <row r="11" spans="2:32" x14ac:dyDescent="0.35">
      <c r="B11" s="180" t="s">
        <v>631</v>
      </c>
      <c r="C11" t="s">
        <v>460</v>
      </c>
      <c r="D11" t="s">
        <v>461</v>
      </c>
      <c r="E11" s="176"/>
      <c r="F11" s="171"/>
      <c r="G11" s="171"/>
      <c r="H11" s="171"/>
      <c r="I11" s="171"/>
      <c r="J11" s="171"/>
      <c r="K11" s="171"/>
      <c r="L11" s="171"/>
      <c r="M11" s="171"/>
      <c r="N11" s="171"/>
      <c r="O11" s="171"/>
      <c r="P11" s="195"/>
      <c r="Q11" s="195"/>
      <c r="R11" s="195"/>
      <c r="S11" s="195"/>
      <c r="T11" s="195"/>
      <c r="U11" s="195"/>
      <c r="V11" s="195"/>
      <c r="W11" s="195"/>
      <c r="X11" s="195"/>
      <c r="Y11" s="195"/>
      <c r="Z11" s="173">
        <f t="array" ref="Z11">SUMPRODUCT(CLIN1_Material11[[#This Row],[Quantity
2019]:[Quantity
2028]],CLIN1_Material11[[#This Row],[Unit cost
2019]:[Unit cost
2028]])</f>
        <v>0</v>
      </c>
      <c r="AA11" s="173">
        <f>CLIN1_Material11[[#This Row],[Extended cost]]*$AF$2</f>
        <v>0</v>
      </c>
      <c r="AB11" s="173">
        <f>CLIN1_Material11[[#This Row],[Extended cost]]+CLIN1_Material11[[#This Row],[Profit]]</f>
        <v>0</v>
      </c>
      <c r="AC11" s="216"/>
    </row>
    <row r="12" spans="2:32" x14ac:dyDescent="0.35">
      <c r="B12" s="180" t="s">
        <v>632</v>
      </c>
      <c r="C12" t="s">
        <v>460</v>
      </c>
      <c r="D12" t="s">
        <v>461</v>
      </c>
      <c r="E12" s="176"/>
      <c r="F12" s="171"/>
      <c r="G12" s="171"/>
      <c r="H12" s="171"/>
      <c r="I12" s="171"/>
      <c r="J12" s="171"/>
      <c r="K12" s="171"/>
      <c r="L12" s="171"/>
      <c r="M12" s="171"/>
      <c r="N12" s="171"/>
      <c r="O12" s="171"/>
      <c r="P12" s="195"/>
      <c r="Q12" s="195"/>
      <c r="R12" s="195"/>
      <c r="S12" s="195"/>
      <c r="T12" s="195"/>
      <c r="U12" s="195"/>
      <c r="V12" s="195"/>
      <c r="W12" s="195"/>
      <c r="X12" s="195"/>
      <c r="Y12" s="195"/>
      <c r="Z12" s="173">
        <f t="array" ref="Z12">SUMPRODUCT(CLIN1_Material11[[#This Row],[Quantity
2019]:[Quantity
2028]],CLIN1_Material11[[#This Row],[Unit cost
2019]:[Unit cost
2028]])</f>
        <v>0</v>
      </c>
      <c r="AA12" s="173">
        <f>CLIN1_Material11[[#This Row],[Extended cost]]*$AF$2</f>
        <v>0</v>
      </c>
      <c r="AB12" s="173">
        <f>CLIN1_Material11[[#This Row],[Extended cost]]+CLIN1_Material11[[#This Row],[Profit]]</f>
        <v>0</v>
      </c>
      <c r="AC12" s="216"/>
    </row>
    <row r="13" spans="2:32" x14ac:dyDescent="0.35">
      <c r="B13" s="180" t="s">
        <v>654</v>
      </c>
      <c r="C13" t="s">
        <v>460</v>
      </c>
      <c r="D13" t="s">
        <v>461</v>
      </c>
      <c r="E13" s="176"/>
      <c r="F13" s="171"/>
      <c r="G13" s="171"/>
      <c r="H13" s="171"/>
      <c r="I13" s="171"/>
      <c r="J13" s="171"/>
      <c r="K13" s="171"/>
      <c r="L13" s="171"/>
      <c r="M13" s="171"/>
      <c r="N13" s="171"/>
      <c r="O13" s="171"/>
      <c r="P13" s="195"/>
      <c r="Q13" s="195"/>
      <c r="R13" s="195"/>
      <c r="S13" s="195"/>
      <c r="T13" s="195"/>
      <c r="U13" s="195"/>
      <c r="V13" s="195"/>
      <c r="W13" s="195"/>
      <c r="X13" s="195"/>
      <c r="Y13" s="195"/>
      <c r="Z13" s="173">
        <f t="array" ref="Z13">SUMPRODUCT(CLIN1_Material11[[#This Row],[Quantity
2019]:[Quantity
2028]],CLIN1_Material11[[#This Row],[Unit cost
2019]:[Unit cost
2028]])</f>
        <v>0</v>
      </c>
      <c r="AA13" s="173">
        <f>CLIN1_Material11[[#This Row],[Extended cost]]*$AF$2</f>
        <v>0</v>
      </c>
      <c r="AB13" s="173">
        <f>CLIN1_Material11[[#This Row],[Extended cost]]+CLIN1_Material11[[#This Row],[Profit]]</f>
        <v>0</v>
      </c>
      <c r="AC13" s="216"/>
    </row>
    <row r="14" spans="2:32" x14ac:dyDescent="0.35">
      <c r="B14" s="180" t="s">
        <v>655</v>
      </c>
      <c r="C14" t="s">
        <v>460</v>
      </c>
      <c r="D14" t="s">
        <v>461</v>
      </c>
      <c r="E14" s="176"/>
      <c r="F14" s="171"/>
      <c r="G14" s="171"/>
      <c r="H14" s="171"/>
      <c r="I14" s="171"/>
      <c r="J14" s="171"/>
      <c r="K14" s="171"/>
      <c r="L14" s="171"/>
      <c r="M14" s="171"/>
      <c r="N14" s="171"/>
      <c r="O14" s="171"/>
      <c r="P14" s="195"/>
      <c r="Q14" s="195"/>
      <c r="R14" s="195"/>
      <c r="S14" s="195"/>
      <c r="T14" s="195"/>
      <c r="U14" s="195"/>
      <c r="V14" s="195"/>
      <c r="W14" s="195"/>
      <c r="X14" s="195"/>
      <c r="Y14" s="195"/>
      <c r="Z14" s="173">
        <f t="array" ref="Z14">SUMPRODUCT(CLIN1_Material11[[#This Row],[Quantity
2019]:[Quantity
2028]],CLIN1_Material11[[#This Row],[Unit cost
2019]:[Unit cost
2028]])</f>
        <v>0</v>
      </c>
      <c r="AA14" s="173">
        <f>CLIN1_Material11[[#This Row],[Extended cost]]*$AF$2</f>
        <v>0</v>
      </c>
      <c r="AB14" s="173">
        <f>CLIN1_Material11[[#This Row],[Extended cost]]+CLIN1_Material11[[#This Row],[Profit]]</f>
        <v>0</v>
      </c>
      <c r="AC14" s="216"/>
    </row>
    <row r="15" spans="2:32" x14ac:dyDescent="0.35">
      <c r="B15" s="180" t="s">
        <v>656</v>
      </c>
      <c r="C15" t="s">
        <v>460</v>
      </c>
      <c r="D15" t="s">
        <v>461</v>
      </c>
      <c r="E15" s="176"/>
      <c r="F15" s="171"/>
      <c r="G15" s="171"/>
      <c r="H15" s="171"/>
      <c r="I15" s="171"/>
      <c r="J15" s="171"/>
      <c r="K15" s="171"/>
      <c r="L15" s="171"/>
      <c r="M15" s="171"/>
      <c r="N15" s="171"/>
      <c r="O15" s="171"/>
      <c r="P15" s="195"/>
      <c r="Q15" s="195"/>
      <c r="R15" s="195"/>
      <c r="S15" s="195"/>
      <c r="T15" s="195"/>
      <c r="U15" s="195"/>
      <c r="V15" s="195"/>
      <c r="W15" s="195"/>
      <c r="X15" s="195"/>
      <c r="Y15" s="195"/>
      <c r="Z15" s="173">
        <f t="array" ref="Z15">SUMPRODUCT(CLIN1_Material11[[#This Row],[Quantity
2019]:[Quantity
2028]],CLIN1_Material11[[#This Row],[Unit cost
2019]:[Unit cost
2028]])</f>
        <v>0</v>
      </c>
      <c r="AA15" s="173">
        <f>CLIN1_Material11[[#This Row],[Extended cost]]*$AF$2</f>
        <v>0</v>
      </c>
      <c r="AB15" s="173">
        <f>CLIN1_Material11[[#This Row],[Extended cost]]+CLIN1_Material11[[#This Row],[Profit]]</f>
        <v>0</v>
      </c>
      <c r="AC15" s="216"/>
    </row>
    <row r="16" spans="2:32" x14ac:dyDescent="0.35">
      <c r="B16" s="180" t="s">
        <v>676</v>
      </c>
      <c r="C16" t="s">
        <v>460</v>
      </c>
      <c r="D16" t="s">
        <v>461</v>
      </c>
      <c r="E16" s="176"/>
      <c r="F16" s="171"/>
      <c r="G16" s="171"/>
      <c r="H16" s="171"/>
      <c r="I16" s="171"/>
      <c r="J16" s="171"/>
      <c r="K16" s="171"/>
      <c r="L16" s="171"/>
      <c r="M16" s="171"/>
      <c r="N16" s="171"/>
      <c r="O16" s="171"/>
      <c r="P16" s="195"/>
      <c r="Q16" s="195"/>
      <c r="R16" s="195"/>
      <c r="S16" s="195"/>
      <c r="T16" s="195"/>
      <c r="U16" s="195"/>
      <c r="V16" s="195"/>
      <c r="W16" s="195"/>
      <c r="X16" s="195"/>
      <c r="Y16" s="195"/>
      <c r="Z16" s="173">
        <f t="array" ref="Z16">SUMPRODUCT(CLIN1_Material11[[#This Row],[Quantity
2019]:[Quantity
2028]],CLIN1_Material11[[#This Row],[Unit cost
2019]:[Unit cost
2028]])</f>
        <v>0</v>
      </c>
      <c r="AA16" s="173">
        <f>CLIN1_Material11[[#This Row],[Extended cost]]*$AF$2</f>
        <v>0</v>
      </c>
      <c r="AB16" s="173">
        <f>CLIN1_Material11[[#This Row],[Extended cost]]+CLIN1_Material11[[#This Row],[Profit]]</f>
        <v>0</v>
      </c>
      <c r="AC16" s="216"/>
    </row>
    <row r="17" spans="2:29" x14ac:dyDescent="0.35">
      <c r="B17" s="180" t="s">
        <v>677</v>
      </c>
      <c r="C17" t="s">
        <v>460</v>
      </c>
      <c r="D17" t="s">
        <v>461</v>
      </c>
      <c r="E17" s="176"/>
      <c r="F17" s="171"/>
      <c r="G17" s="171"/>
      <c r="H17" s="171"/>
      <c r="I17" s="171"/>
      <c r="J17" s="171"/>
      <c r="K17" s="171"/>
      <c r="L17" s="171"/>
      <c r="M17" s="171"/>
      <c r="N17" s="171"/>
      <c r="O17" s="171"/>
      <c r="P17" s="195"/>
      <c r="Q17" s="195"/>
      <c r="R17" s="195"/>
      <c r="S17" s="195"/>
      <c r="T17" s="195"/>
      <c r="U17" s="195"/>
      <c r="V17" s="195"/>
      <c r="W17" s="195"/>
      <c r="X17" s="195"/>
      <c r="Y17" s="195"/>
      <c r="Z17" s="173">
        <f t="array" ref="Z17">SUMPRODUCT(CLIN1_Material11[[#This Row],[Quantity
2019]:[Quantity
2028]],CLIN1_Material11[[#This Row],[Unit cost
2019]:[Unit cost
2028]])</f>
        <v>0</v>
      </c>
      <c r="AA17" s="173">
        <f>CLIN1_Material11[[#This Row],[Extended cost]]*$AF$2</f>
        <v>0</v>
      </c>
      <c r="AB17" s="173">
        <f>CLIN1_Material11[[#This Row],[Extended cost]]+CLIN1_Material11[[#This Row],[Profit]]</f>
        <v>0</v>
      </c>
      <c r="AC17" s="216"/>
    </row>
    <row r="18" spans="2:29" x14ac:dyDescent="0.35">
      <c r="B18" s="180" t="s">
        <v>678</v>
      </c>
      <c r="C18" t="s">
        <v>460</v>
      </c>
      <c r="D18" t="s">
        <v>461</v>
      </c>
      <c r="E18" s="176"/>
      <c r="F18" s="171"/>
      <c r="G18" s="171"/>
      <c r="H18" s="171"/>
      <c r="I18" s="171"/>
      <c r="J18" s="171"/>
      <c r="K18" s="171"/>
      <c r="L18" s="171"/>
      <c r="M18" s="171"/>
      <c r="N18" s="171"/>
      <c r="O18" s="171"/>
      <c r="P18" s="195"/>
      <c r="Q18" s="195"/>
      <c r="R18" s="195"/>
      <c r="S18" s="195"/>
      <c r="T18" s="195"/>
      <c r="U18" s="195"/>
      <c r="V18" s="195"/>
      <c r="W18" s="195"/>
      <c r="X18" s="195"/>
      <c r="Y18" s="195"/>
      <c r="Z18" s="173">
        <f t="array" ref="Z18">SUMPRODUCT(CLIN1_Material11[[#This Row],[Quantity
2019]:[Quantity
2028]],CLIN1_Material11[[#This Row],[Unit cost
2019]:[Unit cost
2028]])</f>
        <v>0</v>
      </c>
      <c r="AA18" s="173">
        <f>CLIN1_Material11[[#This Row],[Extended cost]]*$AF$2</f>
        <v>0</v>
      </c>
      <c r="AB18" s="173">
        <f>CLIN1_Material11[[#This Row],[Extended cost]]+CLIN1_Material11[[#This Row],[Profit]]</f>
        <v>0</v>
      </c>
      <c r="AC18" s="216"/>
    </row>
    <row r="19" spans="2:29" x14ac:dyDescent="0.35">
      <c r="B19" s="180" t="s">
        <v>698</v>
      </c>
      <c r="C19" t="s">
        <v>460</v>
      </c>
      <c r="D19" t="s">
        <v>461</v>
      </c>
      <c r="E19" s="176"/>
      <c r="F19" s="171"/>
      <c r="G19" s="171"/>
      <c r="H19" s="171"/>
      <c r="I19" s="171"/>
      <c r="J19" s="171"/>
      <c r="K19" s="171"/>
      <c r="L19" s="171"/>
      <c r="M19" s="171"/>
      <c r="N19" s="171"/>
      <c r="O19" s="171"/>
      <c r="P19" s="195"/>
      <c r="Q19" s="195"/>
      <c r="R19" s="195"/>
      <c r="S19" s="195"/>
      <c r="T19" s="195"/>
      <c r="U19" s="195"/>
      <c r="V19" s="195"/>
      <c r="W19" s="195"/>
      <c r="X19" s="195"/>
      <c r="Y19" s="195"/>
      <c r="Z19" s="173">
        <f t="array" ref="Z19">SUMPRODUCT(CLIN1_Material11[[#This Row],[Quantity
2019]:[Quantity
2028]],CLIN1_Material11[[#This Row],[Unit cost
2019]:[Unit cost
2028]])</f>
        <v>0</v>
      </c>
      <c r="AA19" s="173">
        <f>CLIN1_Material11[[#This Row],[Extended cost]]*$AF$2</f>
        <v>0</v>
      </c>
      <c r="AB19" s="173">
        <f>CLIN1_Material11[[#This Row],[Extended cost]]+CLIN1_Material11[[#This Row],[Profit]]</f>
        <v>0</v>
      </c>
      <c r="AC19" s="216"/>
    </row>
    <row r="20" spans="2:29" x14ac:dyDescent="0.35">
      <c r="B20" s="180" t="s">
        <v>699</v>
      </c>
      <c r="C20" t="s">
        <v>460</v>
      </c>
      <c r="D20" t="s">
        <v>461</v>
      </c>
      <c r="E20" s="176"/>
      <c r="F20" s="171"/>
      <c r="G20" s="171"/>
      <c r="H20" s="171"/>
      <c r="I20" s="171"/>
      <c r="J20" s="171"/>
      <c r="K20" s="171"/>
      <c r="L20" s="171"/>
      <c r="M20" s="171"/>
      <c r="N20" s="171"/>
      <c r="O20" s="171"/>
      <c r="P20" s="195"/>
      <c r="Q20" s="195"/>
      <c r="R20" s="195"/>
      <c r="S20" s="195"/>
      <c r="T20" s="195"/>
      <c r="U20" s="195"/>
      <c r="V20" s="195"/>
      <c r="W20" s="195"/>
      <c r="X20" s="195"/>
      <c r="Y20" s="195"/>
      <c r="Z20" s="173">
        <f t="array" ref="Z20">SUMPRODUCT(CLIN1_Material11[[#This Row],[Quantity
2019]:[Quantity
2028]],CLIN1_Material11[[#This Row],[Unit cost
2019]:[Unit cost
2028]])</f>
        <v>0</v>
      </c>
      <c r="AA20" s="173">
        <f>CLIN1_Material11[[#This Row],[Extended cost]]*$AF$2</f>
        <v>0</v>
      </c>
      <c r="AB20" s="173">
        <f>CLIN1_Material11[[#This Row],[Extended cost]]+CLIN1_Material11[[#This Row],[Profit]]</f>
        <v>0</v>
      </c>
      <c r="AC20" s="216"/>
    </row>
    <row r="21" spans="2:29" x14ac:dyDescent="0.35">
      <c r="B21" s="180" t="s">
        <v>700</v>
      </c>
      <c r="C21" t="s">
        <v>460</v>
      </c>
      <c r="D21" t="s">
        <v>461</v>
      </c>
      <c r="E21" s="176"/>
      <c r="F21" s="171"/>
      <c r="G21" s="171"/>
      <c r="H21" s="171"/>
      <c r="I21" s="171"/>
      <c r="J21" s="171"/>
      <c r="K21" s="171"/>
      <c r="L21" s="171"/>
      <c r="M21" s="171"/>
      <c r="N21" s="171"/>
      <c r="O21" s="171"/>
      <c r="P21" s="195"/>
      <c r="Q21" s="195"/>
      <c r="R21" s="195"/>
      <c r="S21" s="195"/>
      <c r="T21" s="195"/>
      <c r="U21" s="195"/>
      <c r="V21" s="195"/>
      <c r="W21" s="195"/>
      <c r="X21" s="195"/>
      <c r="Y21" s="195"/>
      <c r="Z21" s="173">
        <f t="array" ref="Z21">SUMPRODUCT(CLIN1_Material11[[#This Row],[Quantity
2019]:[Quantity
2028]],CLIN1_Material11[[#This Row],[Unit cost
2019]:[Unit cost
2028]])</f>
        <v>0</v>
      </c>
      <c r="AA21" s="173">
        <f>CLIN1_Material11[[#This Row],[Extended cost]]*$AF$2</f>
        <v>0</v>
      </c>
      <c r="AB21" s="173">
        <f>CLIN1_Material11[[#This Row],[Extended cost]]+CLIN1_Material11[[#This Row],[Profit]]</f>
        <v>0</v>
      </c>
      <c r="AC21" s="216"/>
    </row>
    <row r="22" spans="2:29" x14ac:dyDescent="0.35">
      <c r="B22" s="180" t="s">
        <v>890</v>
      </c>
      <c r="C22" t="s">
        <v>460</v>
      </c>
      <c r="D22" t="s">
        <v>461</v>
      </c>
      <c r="E22" s="176"/>
      <c r="F22" s="171"/>
      <c r="G22" s="171"/>
      <c r="H22" s="171"/>
      <c r="I22" s="171"/>
      <c r="J22" s="171"/>
      <c r="K22" s="171"/>
      <c r="L22" s="171"/>
      <c r="M22" s="171"/>
      <c r="N22" s="171"/>
      <c r="O22" s="171"/>
      <c r="P22" s="195"/>
      <c r="Q22" s="195"/>
      <c r="R22" s="195"/>
      <c r="S22" s="195"/>
      <c r="T22" s="195"/>
      <c r="U22" s="195"/>
      <c r="V22" s="195"/>
      <c r="W22" s="195"/>
      <c r="X22" s="195"/>
      <c r="Y22" s="195"/>
      <c r="Z22" s="173">
        <f t="array" ref="Z22">SUMPRODUCT(CLIN1_Material11[[#This Row],[Quantity
2019]:[Quantity
2028]],CLIN1_Material11[[#This Row],[Unit cost
2019]:[Unit cost
2028]])</f>
        <v>0</v>
      </c>
      <c r="AA22" s="173">
        <f>CLIN1_Material11[[#This Row],[Extended cost]]*$AF$2</f>
        <v>0</v>
      </c>
      <c r="AB22" s="173">
        <f>CLIN1_Material11[[#This Row],[Extended cost]]+CLIN1_Material11[[#This Row],[Profit]]</f>
        <v>0</v>
      </c>
      <c r="AC22" s="216"/>
    </row>
    <row r="23" spans="2:29" x14ac:dyDescent="0.35">
      <c r="B23" s="180" t="s">
        <v>891</v>
      </c>
      <c r="C23" t="s">
        <v>460</v>
      </c>
      <c r="D23" t="s">
        <v>461</v>
      </c>
      <c r="E23" s="176"/>
      <c r="F23" s="171"/>
      <c r="G23" s="171"/>
      <c r="H23" s="171"/>
      <c r="I23" s="171"/>
      <c r="J23" s="171"/>
      <c r="K23" s="171"/>
      <c r="L23" s="171"/>
      <c r="M23" s="171"/>
      <c r="N23" s="171"/>
      <c r="O23" s="171"/>
      <c r="P23" s="195"/>
      <c r="Q23" s="195"/>
      <c r="R23" s="195"/>
      <c r="S23" s="195"/>
      <c r="T23" s="195"/>
      <c r="U23" s="195"/>
      <c r="V23" s="195"/>
      <c r="W23" s="195"/>
      <c r="X23" s="195"/>
      <c r="Y23" s="195"/>
      <c r="Z23" s="173">
        <f t="array" ref="Z23">SUMPRODUCT(CLIN1_Material11[[#This Row],[Quantity
2019]:[Quantity
2028]],CLIN1_Material11[[#This Row],[Unit cost
2019]:[Unit cost
2028]])</f>
        <v>0</v>
      </c>
      <c r="AA23" s="173">
        <f>CLIN1_Material11[[#This Row],[Extended cost]]*$AF$2</f>
        <v>0</v>
      </c>
      <c r="AB23" s="173">
        <f>CLIN1_Material11[[#This Row],[Extended cost]]+CLIN1_Material11[[#This Row],[Profit]]</f>
        <v>0</v>
      </c>
      <c r="AC23" s="216"/>
    </row>
    <row r="24" spans="2:29" x14ac:dyDescent="0.35">
      <c r="B24" s="180" t="s">
        <v>892</v>
      </c>
      <c r="C24" t="s">
        <v>460</v>
      </c>
      <c r="D24" t="s">
        <v>461</v>
      </c>
      <c r="E24" s="176"/>
      <c r="F24" s="171"/>
      <c r="G24" s="171"/>
      <c r="H24" s="171"/>
      <c r="I24" s="171"/>
      <c r="J24" s="171"/>
      <c r="K24" s="171"/>
      <c r="L24" s="171"/>
      <c r="M24" s="171"/>
      <c r="N24" s="171"/>
      <c r="O24" s="171"/>
      <c r="P24" s="195"/>
      <c r="Q24" s="195"/>
      <c r="R24" s="195"/>
      <c r="S24" s="195"/>
      <c r="T24" s="195"/>
      <c r="U24" s="195"/>
      <c r="V24" s="195"/>
      <c r="W24" s="195"/>
      <c r="X24" s="195"/>
      <c r="Y24" s="195"/>
      <c r="Z24" s="173">
        <f t="array" ref="Z24">SUMPRODUCT(CLIN1_Material11[[#This Row],[Quantity
2019]:[Quantity
2028]],CLIN1_Material11[[#This Row],[Unit cost
2019]:[Unit cost
2028]])</f>
        <v>0</v>
      </c>
      <c r="AA24" s="173">
        <f>CLIN1_Material11[[#This Row],[Extended cost]]*$AF$2</f>
        <v>0</v>
      </c>
      <c r="AB24" s="173">
        <f>CLIN1_Material11[[#This Row],[Extended cost]]+CLIN1_Material11[[#This Row],[Profit]]</f>
        <v>0</v>
      </c>
      <c r="AC24" s="216"/>
    </row>
    <row r="25" spans="2:29" x14ac:dyDescent="0.35">
      <c r="B25" s="180" t="s">
        <v>912</v>
      </c>
      <c r="C25" t="s">
        <v>460</v>
      </c>
      <c r="D25" t="s">
        <v>461</v>
      </c>
      <c r="E25" s="176"/>
      <c r="F25" s="171"/>
      <c r="G25" s="171"/>
      <c r="H25" s="171"/>
      <c r="I25" s="171"/>
      <c r="J25" s="171"/>
      <c r="K25" s="171"/>
      <c r="L25" s="171"/>
      <c r="M25" s="171"/>
      <c r="N25" s="171"/>
      <c r="O25" s="171"/>
      <c r="P25" s="195"/>
      <c r="Q25" s="195"/>
      <c r="R25" s="195"/>
      <c r="S25" s="195"/>
      <c r="T25" s="195"/>
      <c r="U25" s="195"/>
      <c r="V25" s="195"/>
      <c r="W25" s="195"/>
      <c r="X25" s="195"/>
      <c r="Y25" s="195"/>
      <c r="Z25" s="173">
        <f t="array" ref="Z25">SUMPRODUCT(CLIN1_Material11[[#This Row],[Quantity
2019]:[Quantity
2028]],CLIN1_Material11[[#This Row],[Unit cost
2019]:[Unit cost
2028]])</f>
        <v>0</v>
      </c>
      <c r="AA25" s="173">
        <f>CLIN1_Material11[[#This Row],[Extended cost]]*$AF$2</f>
        <v>0</v>
      </c>
      <c r="AB25" s="173">
        <f>CLIN1_Material11[[#This Row],[Extended cost]]+CLIN1_Material11[[#This Row],[Profit]]</f>
        <v>0</v>
      </c>
      <c r="AC25" s="216"/>
    </row>
    <row r="26" spans="2:29" x14ac:dyDescent="0.35">
      <c r="B26" s="180" t="s">
        <v>913</v>
      </c>
      <c r="C26" t="s">
        <v>460</v>
      </c>
      <c r="D26" t="s">
        <v>461</v>
      </c>
      <c r="E26" s="176"/>
      <c r="F26" s="171"/>
      <c r="G26" s="171"/>
      <c r="H26" s="171"/>
      <c r="I26" s="171"/>
      <c r="J26" s="171"/>
      <c r="K26" s="171"/>
      <c r="L26" s="171"/>
      <c r="M26" s="171"/>
      <c r="N26" s="171"/>
      <c r="O26" s="171"/>
      <c r="P26" s="195"/>
      <c r="Q26" s="195"/>
      <c r="R26" s="195"/>
      <c r="S26" s="195"/>
      <c r="T26" s="195"/>
      <c r="U26" s="195"/>
      <c r="V26" s="195"/>
      <c r="W26" s="195"/>
      <c r="X26" s="195"/>
      <c r="Y26" s="195"/>
      <c r="Z26" s="173">
        <f t="array" ref="Z26">SUMPRODUCT(CLIN1_Material11[[#This Row],[Quantity
2019]:[Quantity
2028]],CLIN1_Material11[[#This Row],[Unit cost
2019]:[Unit cost
2028]])</f>
        <v>0</v>
      </c>
      <c r="AA26" s="173">
        <f>CLIN1_Material11[[#This Row],[Extended cost]]*$AF$2</f>
        <v>0</v>
      </c>
      <c r="AB26" s="173">
        <f>CLIN1_Material11[[#This Row],[Extended cost]]+CLIN1_Material11[[#This Row],[Profit]]</f>
        <v>0</v>
      </c>
      <c r="AC26" s="216"/>
    </row>
    <row r="27" spans="2:29" x14ac:dyDescent="0.35">
      <c r="B27" s="180" t="s">
        <v>914</v>
      </c>
      <c r="C27" t="s">
        <v>460</v>
      </c>
      <c r="D27" t="s">
        <v>461</v>
      </c>
      <c r="E27" s="176"/>
      <c r="F27" s="171"/>
      <c r="G27" s="171"/>
      <c r="H27" s="171"/>
      <c r="I27" s="171"/>
      <c r="J27" s="171"/>
      <c r="K27" s="171"/>
      <c r="L27" s="171"/>
      <c r="M27" s="171"/>
      <c r="N27" s="171"/>
      <c r="O27" s="171"/>
      <c r="P27" s="195"/>
      <c r="Q27" s="195"/>
      <c r="R27" s="195"/>
      <c r="S27" s="195"/>
      <c r="T27" s="195"/>
      <c r="U27" s="195"/>
      <c r="V27" s="195"/>
      <c r="W27" s="195"/>
      <c r="X27" s="195"/>
      <c r="Y27" s="195"/>
      <c r="Z27" s="173">
        <f t="array" ref="Z27">SUMPRODUCT(CLIN1_Material11[[#This Row],[Quantity
2019]:[Quantity
2028]],CLIN1_Material11[[#This Row],[Unit cost
2019]:[Unit cost
2028]])</f>
        <v>0</v>
      </c>
      <c r="AA27" s="173">
        <f>CLIN1_Material11[[#This Row],[Extended cost]]*$AF$2</f>
        <v>0</v>
      </c>
      <c r="AB27" s="173">
        <f>CLIN1_Material11[[#This Row],[Extended cost]]+CLIN1_Material11[[#This Row],[Profit]]</f>
        <v>0</v>
      </c>
      <c r="AC27" s="216"/>
    </row>
    <row r="28" spans="2:29" x14ac:dyDescent="0.35">
      <c r="B28" s="180" t="s">
        <v>936</v>
      </c>
      <c r="C28" t="s">
        <v>460</v>
      </c>
      <c r="D28" t="s">
        <v>461</v>
      </c>
      <c r="E28" s="176"/>
      <c r="F28" s="171"/>
      <c r="G28" s="171"/>
      <c r="H28" s="171"/>
      <c r="I28" s="171"/>
      <c r="J28" s="171"/>
      <c r="K28" s="171"/>
      <c r="L28" s="171"/>
      <c r="M28" s="171"/>
      <c r="N28" s="171"/>
      <c r="O28" s="171"/>
      <c r="P28" s="195"/>
      <c r="Q28" s="195"/>
      <c r="R28" s="195"/>
      <c r="S28" s="195"/>
      <c r="T28" s="195"/>
      <c r="U28" s="195"/>
      <c r="V28" s="195"/>
      <c r="W28" s="195"/>
      <c r="X28" s="195"/>
      <c r="Y28" s="195"/>
      <c r="Z28" s="173">
        <f t="array" ref="Z28">SUMPRODUCT(CLIN1_Material11[[#This Row],[Quantity
2019]:[Quantity
2028]],CLIN1_Material11[[#This Row],[Unit cost
2019]:[Unit cost
2028]])</f>
        <v>0</v>
      </c>
      <c r="AA28" s="173">
        <f>CLIN1_Material11[[#This Row],[Extended cost]]*$AF$2</f>
        <v>0</v>
      </c>
      <c r="AB28" s="173">
        <f>CLIN1_Material11[[#This Row],[Extended cost]]+CLIN1_Material11[[#This Row],[Profit]]</f>
        <v>0</v>
      </c>
      <c r="AC28" s="216"/>
    </row>
    <row r="29" spans="2:29" x14ac:dyDescent="0.35">
      <c r="B29" s="180" t="s">
        <v>937</v>
      </c>
      <c r="C29" t="s">
        <v>460</v>
      </c>
      <c r="D29" t="s">
        <v>461</v>
      </c>
      <c r="E29" s="176"/>
      <c r="F29" s="171"/>
      <c r="G29" s="171"/>
      <c r="H29" s="171"/>
      <c r="I29" s="171"/>
      <c r="J29" s="171"/>
      <c r="K29" s="171"/>
      <c r="L29" s="171"/>
      <c r="M29" s="171"/>
      <c r="N29" s="171"/>
      <c r="O29" s="171"/>
      <c r="P29" s="195"/>
      <c r="Q29" s="195"/>
      <c r="R29" s="195"/>
      <c r="S29" s="195"/>
      <c r="T29" s="195"/>
      <c r="U29" s="195"/>
      <c r="V29" s="195"/>
      <c r="W29" s="195"/>
      <c r="X29" s="195"/>
      <c r="Y29" s="195"/>
      <c r="Z29" s="173">
        <f t="array" ref="Z29">SUMPRODUCT(CLIN1_Material11[[#This Row],[Quantity
2019]:[Quantity
2028]],CLIN1_Material11[[#This Row],[Unit cost
2019]:[Unit cost
2028]])</f>
        <v>0</v>
      </c>
      <c r="AA29" s="173">
        <f>CLIN1_Material11[[#This Row],[Extended cost]]*$AF$2</f>
        <v>0</v>
      </c>
      <c r="AB29" s="173">
        <f>CLIN1_Material11[[#This Row],[Extended cost]]+CLIN1_Material11[[#This Row],[Profit]]</f>
        <v>0</v>
      </c>
      <c r="AC29" s="216"/>
    </row>
    <row r="30" spans="2:29" x14ac:dyDescent="0.35">
      <c r="B30" s="180" t="s">
        <v>938</v>
      </c>
      <c r="C30" t="s">
        <v>460</v>
      </c>
      <c r="D30" t="s">
        <v>461</v>
      </c>
      <c r="E30" s="176"/>
      <c r="F30" s="171"/>
      <c r="G30" s="171"/>
      <c r="H30" s="171"/>
      <c r="I30" s="171"/>
      <c r="J30" s="171"/>
      <c r="K30" s="171"/>
      <c r="L30" s="171"/>
      <c r="M30" s="171"/>
      <c r="N30" s="171"/>
      <c r="O30" s="171"/>
      <c r="P30" s="195"/>
      <c r="Q30" s="195"/>
      <c r="R30" s="195"/>
      <c r="S30" s="195"/>
      <c r="T30" s="195"/>
      <c r="U30" s="195"/>
      <c r="V30" s="195"/>
      <c r="W30" s="195"/>
      <c r="X30" s="195"/>
      <c r="Y30" s="195"/>
      <c r="Z30" s="173">
        <f t="array" ref="Z30">SUMPRODUCT(CLIN1_Material11[[#This Row],[Quantity
2019]:[Quantity
2028]],CLIN1_Material11[[#This Row],[Unit cost
2019]:[Unit cost
2028]])</f>
        <v>0</v>
      </c>
      <c r="AA30" s="173">
        <f>CLIN1_Material11[[#This Row],[Extended cost]]*$AF$2</f>
        <v>0</v>
      </c>
      <c r="AB30" s="173">
        <f>CLIN1_Material11[[#This Row],[Extended cost]]+CLIN1_Material11[[#This Row],[Profit]]</f>
        <v>0</v>
      </c>
      <c r="AC30" s="216"/>
    </row>
    <row r="31" spans="2:29" x14ac:dyDescent="0.35">
      <c r="B31" s="180" t="s">
        <v>1157</v>
      </c>
      <c r="C31" t="s">
        <v>460</v>
      </c>
      <c r="D31" t="s">
        <v>461</v>
      </c>
      <c r="E31" s="176"/>
      <c r="F31" s="171"/>
      <c r="G31" s="171"/>
      <c r="H31" s="171"/>
      <c r="I31" s="171"/>
      <c r="J31" s="171"/>
      <c r="K31" s="171"/>
      <c r="L31" s="171"/>
      <c r="M31" s="171"/>
      <c r="N31" s="171"/>
      <c r="O31" s="171"/>
      <c r="P31" s="195"/>
      <c r="Q31" s="195"/>
      <c r="R31" s="195"/>
      <c r="S31" s="195"/>
      <c r="T31" s="195"/>
      <c r="U31" s="195"/>
      <c r="V31" s="195"/>
      <c r="W31" s="195"/>
      <c r="X31" s="195"/>
      <c r="Y31" s="195"/>
      <c r="Z31" s="173">
        <f t="array" ref="Z31">SUMPRODUCT(CLIN1_Material11[[#This Row],[Quantity
2019]:[Quantity
2028]],CLIN1_Material11[[#This Row],[Unit cost
2019]:[Unit cost
2028]])</f>
        <v>0</v>
      </c>
      <c r="AA31" s="173">
        <f>CLIN1_Material11[[#This Row],[Extended cost]]*$AF$2</f>
        <v>0</v>
      </c>
      <c r="AB31" s="173">
        <f>CLIN1_Material11[[#This Row],[Extended cost]]+CLIN1_Material11[[#This Row],[Profit]]</f>
        <v>0</v>
      </c>
      <c r="AC31" s="216"/>
    </row>
    <row r="32" spans="2:29" x14ac:dyDescent="0.35">
      <c r="B32" s="180" t="s">
        <v>1158</v>
      </c>
      <c r="C32" t="s">
        <v>460</v>
      </c>
      <c r="D32" t="s">
        <v>461</v>
      </c>
      <c r="E32" s="176"/>
      <c r="F32" s="171"/>
      <c r="G32" s="171"/>
      <c r="H32" s="171"/>
      <c r="I32" s="171"/>
      <c r="J32" s="171"/>
      <c r="K32" s="171"/>
      <c r="L32" s="171"/>
      <c r="M32" s="171"/>
      <c r="N32" s="171"/>
      <c r="O32" s="171"/>
      <c r="P32" s="195"/>
      <c r="Q32" s="195"/>
      <c r="R32" s="195"/>
      <c r="S32" s="195"/>
      <c r="T32" s="195"/>
      <c r="U32" s="195"/>
      <c r="V32" s="195"/>
      <c r="W32" s="195"/>
      <c r="X32" s="195"/>
      <c r="Y32" s="195"/>
      <c r="Z32" s="173">
        <f t="array" ref="Z32">SUMPRODUCT(CLIN1_Material11[[#This Row],[Quantity
2019]:[Quantity
2028]],CLIN1_Material11[[#This Row],[Unit cost
2019]:[Unit cost
2028]])</f>
        <v>0</v>
      </c>
      <c r="AA32" s="173">
        <f>CLIN1_Material11[[#This Row],[Extended cost]]*$AF$2</f>
        <v>0</v>
      </c>
      <c r="AB32" s="173">
        <f>CLIN1_Material11[[#This Row],[Extended cost]]+CLIN1_Material11[[#This Row],[Profit]]</f>
        <v>0</v>
      </c>
      <c r="AC32" s="216"/>
    </row>
    <row r="33" spans="2:29" x14ac:dyDescent="0.35">
      <c r="B33" s="180" t="s">
        <v>1159</v>
      </c>
      <c r="C33" t="s">
        <v>460</v>
      </c>
      <c r="D33" t="s">
        <v>461</v>
      </c>
      <c r="E33" s="176"/>
      <c r="F33" s="171"/>
      <c r="G33" s="171"/>
      <c r="H33" s="171"/>
      <c r="I33" s="171"/>
      <c r="J33" s="171"/>
      <c r="K33" s="171"/>
      <c r="L33" s="171"/>
      <c r="M33" s="171"/>
      <c r="N33" s="171"/>
      <c r="O33" s="171"/>
      <c r="P33" s="195"/>
      <c r="Q33" s="195"/>
      <c r="R33" s="195"/>
      <c r="S33" s="195"/>
      <c r="T33" s="195"/>
      <c r="U33" s="195"/>
      <c r="V33" s="195"/>
      <c r="W33" s="195"/>
      <c r="X33" s="195"/>
      <c r="Y33" s="195"/>
      <c r="Z33" s="173">
        <f t="array" ref="Z33">SUMPRODUCT(CLIN1_Material11[[#This Row],[Quantity
2019]:[Quantity
2028]],CLIN1_Material11[[#This Row],[Unit cost
2019]:[Unit cost
2028]])</f>
        <v>0</v>
      </c>
      <c r="AA33" s="173">
        <f>CLIN1_Material11[[#This Row],[Extended cost]]*$AF$2</f>
        <v>0</v>
      </c>
      <c r="AB33" s="173">
        <f>CLIN1_Material11[[#This Row],[Extended cost]]+CLIN1_Material11[[#This Row],[Profit]]</f>
        <v>0</v>
      </c>
      <c r="AC33" s="216"/>
    </row>
    <row r="34" spans="2:29" x14ac:dyDescent="0.35">
      <c r="B34" s="180" t="s">
        <v>1185</v>
      </c>
      <c r="C34" t="s">
        <v>460</v>
      </c>
      <c r="D34" t="s">
        <v>461</v>
      </c>
      <c r="E34" s="176"/>
      <c r="F34" s="171"/>
      <c r="G34" s="171"/>
      <c r="H34" s="171"/>
      <c r="I34" s="171"/>
      <c r="J34" s="171"/>
      <c r="K34" s="171"/>
      <c r="L34" s="171"/>
      <c r="M34" s="171"/>
      <c r="N34" s="171"/>
      <c r="O34" s="171"/>
      <c r="P34" s="195"/>
      <c r="Q34" s="195"/>
      <c r="R34" s="195"/>
      <c r="S34" s="195"/>
      <c r="T34" s="195"/>
      <c r="U34" s="195"/>
      <c r="V34" s="195"/>
      <c r="W34" s="195"/>
      <c r="X34" s="195"/>
      <c r="Y34" s="195"/>
      <c r="Z34" s="173">
        <f t="array" ref="Z34">SUMPRODUCT(CLIN1_Material11[[#This Row],[Quantity
2019]:[Quantity
2028]],CLIN1_Material11[[#This Row],[Unit cost
2019]:[Unit cost
2028]])</f>
        <v>0</v>
      </c>
      <c r="AA34" s="173">
        <f>CLIN1_Material11[[#This Row],[Extended cost]]*$AF$2</f>
        <v>0</v>
      </c>
      <c r="AB34" s="173">
        <f>CLIN1_Material11[[#This Row],[Extended cost]]+CLIN1_Material11[[#This Row],[Profit]]</f>
        <v>0</v>
      </c>
      <c r="AC34" s="216"/>
    </row>
    <row r="35" spans="2:29" x14ac:dyDescent="0.35">
      <c r="B35" s="180" t="s">
        <v>1186</v>
      </c>
      <c r="C35" t="s">
        <v>460</v>
      </c>
      <c r="D35" t="s">
        <v>461</v>
      </c>
      <c r="E35" s="176"/>
      <c r="F35" s="171"/>
      <c r="G35" s="171"/>
      <c r="H35" s="171"/>
      <c r="I35" s="171"/>
      <c r="J35" s="171"/>
      <c r="K35" s="171"/>
      <c r="L35" s="171"/>
      <c r="M35" s="171"/>
      <c r="N35" s="171"/>
      <c r="O35" s="171"/>
      <c r="P35" s="195"/>
      <c r="Q35" s="195"/>
      <c r="R35" s="195"/>
      <c r="S35" s="195"/>
      <c r="T35" s="195"/>
      <c r="U35" s="195"/>
      <c r="V35" s="195"/>
      <c r="W35" s="195"/>
      <c r="X35" s="195"/>
      <c r="Y35" s="195"/>
      <c r="Z35" s="173">
        <f t="array" ref="Z35">SUMPRODUCT(CLIN1_Material11[[#This Row],[Quantity
2019]:[Quantity
2028]],CLIN1_Material11[[#This Row],[Unit cost
2019]:[Unit cost
2028]])</f>
        <v>0</v>
      </c>
      <c r="AA35" s="173">
        <f>CLIN1_Material11[[#This Row],[Extended cost]]*$AF$2</f>
        <v>0</v>
      </c>
      <c r="AB35" s="173">
        <f>CLIN1_Material11[[#This Row],[Extended cost]]+CLIN1_Material11[[#This Row],[Profit]]</f>
        <v>0</v>
      </c>
      <c r="AC35" s="216"/>
    </row>
    <row r="36" spans="2:29" x14ac:dyDescent="0.35">
      <c r="B36" s="180" t="s">
        <v>1187</v>
      </c>
      <c r="C36" t="s">
        <v>460</v>
      </c>
      <c r="D36" t="s">
        <v>461</v>
      </c>
      <c r="E36" s="176"/>
      <c r="F36" s="171"/>
      <c r="G36" s="171"/>
      <c r="H36" s="171"/>
      <c r="I36" s="171"/>
      <c r="J36" s="171"/>
      <c r="K36" s="171"/>
      <c r="L36" s="171"/>
      <c r="M36" s="171"/>
      <c r="N36" s="171"/>
      <c r="O36" s="171"/>
      <c r="P36" s="195"/>
      <c r="Q36" s="195"/>
      <c r="R36" s="195"/>
      <c r="S36" s="195"/>
      <c r="T36" s="195"/>
      <c r="U36" s="195"/>
      <c r="V36" s="195"/>
      <c r="W36" s="195"/>
      <c r="X36" s="195"/>
      <c r="Y36" s="195"/>
      <c r="Z36" s="173">
        <f t="array" ref="Z36">SUMPRODUCT(CLIN1_Material11[[#This Row],[Quantity
2019]:[Quantity
2028]],CLIN1_Material11[[#This Row],[Unit cost
2019]:[Unit cost
2028]])</f>
        <v>0</v>
      </c>
      <c r="AA36" s="173">
        <f>CLIN1_Material11[[#This Row],[Extended cost]]*$AF$2</f>
        <v>0</v>
      </c>
      <c r="AB36" s="173">
        <f>CLIN1_Material11[[#This Row],[Extended cost]]+CLIN1_Material11[[#This Row],[Profit]]</f>
        <v>0</v>
      </c>
      <c r="AC36" s="216"/>
    </row>
    <row r="37" spans="2:29" x14ac:dyDescent="0.35">
      <c r="B37" s="180" t="s">
        <v>1213</v>
      </c>
      <c r="C37" t="s">
        <v>460</v>
      </c>
      <c r="D37" t="s">
        <v>461</v>
      </c>
      <c r="E37" s="176"/>
      <c r="F37" s="171"/>
      <c r="G37" s="171"/>
      <c r="H37" s="171"/>
      <c r="I37" s="171"/>
      <c r="J37" s="171"/>
      <c r="K37" s="171"/>
      <c r="L37" s="171"/>
      <c r="M37" s="171"/>
      <c r="N37" s="171"/>
      <c r="O37" s="171"/>
      <c r="P37" s="195"/>
      <c r="Q37" s="195"/>
      <c r="R37" s="195"/>
      <c r="S37" s="195"/>
      <c r="T37" s="195"/>
      <c r="U37" s="195"/>
      <c r="V37" s="195"/>
      <c r="W37" s="195"/>
      <c r="X37" s="195"/>
      <c r="Y37" s="195"/>
      <c r="Z37" s="173">
        <f t="array" ref="Z37">SUMPRODUCT(CLIN1_Material11[[#This Row],[Quantity
2019]:[Quantity
2028]],CLIN1_Material11[[#This Row],[Unit cost
2019]:[Unit cost
2028]])</f>
        <v>0</v>
      </c>
      <c r="AA37" s="173">
        <f>CLIN1_Material11[[#This Row],[Extended cost]]*$AF$2</f>
        <v>0</v>
      </c>
      <c r="AB37" s="173">
        <f>CLIN1_Material11[[#This Row],[Extended cost]]+CLIN1_Material11[[#This Row],[Profit]]</f>
        <v>0</v>
      </c>
      <c r="AC37" s="216"/>
    </row>
    <row r="38" spans="2:29" x14ac:dyDescent="0.35">
      <c r="B38" s="180" t="s">
        <v>1214</v>
      </c>
      <c r="C38" t="s">
        <v>460</v>
      </c>
      <c r="D38" t="s">
        <v>461</v>
      </c>
      <c r="E38" s="176"/>
      <c r="F38" s="171"/>
      <c r="G38" s="171"/>
      <c r="H38" s="171"/>
      <c r="I38" s="171"/>
      <c r="J38" s="171"/>
      <c r="K38" s="171"/>
      <c r="L38" s="171"/>
      <c r="M38" s="171"/>
      <c r="N38" s="171"/>
      <c r="O38" s="171"/>
      <c r="P38" s="195"/>
      <c r="Q38" s="195"/>
      <c r="R38" s="195"/>
      <c r="S38" s="195"/>
      <c r="T38" s="195"/>
      <c r="U38" s="195"/>
      <c r="V38" s="195"/>
      <c r="W38" s="195"/>
      <c r="X38" s="195"/>
      <c r="Y38" s="195"/>
      <c r="Z38" s="173">
        <f t="array" ref="Z38">SUMPRODUCT(CLIN1_Material11[[#This Row],[Quantity
2019]:[Quantity
2028]],CLIN1_Material11[[#This Row],[Unit cost
2019]:[Unit cost
2028]])</f>
        <v>0</v>
      </c>
      <c r="AA38" s="173">
        <f>CLIN1_Material11[[#This Row],[Extended cost]]*$AF$2</f>
        <v>0</v>
      </c>
      <c r="AB38" s="173">
        <f>CLIN1_Material11[[#This Row],[Extended cost]]+CLIN1_Material11[[#This Row],[Profit]]</f>
        <v>0</v>
      </c>
      <c r="AC38" s="216"/>
    </row>
    <row r="39" spans="2:29" x14ac:dyDescent="0.35">
      <c r="B39" s="180" t="s">
        <v>1215</v>
      </c>
      <c r="C39" t="s">
        <v>460</v>
      </c>
      <c r="D39" t="s">
        <v>461</v>
      </c>
      <c r="E39" s="176"/>
      <c r="F39" s="171"/>
      <c r="G39" s="171"/>
      <c r="H39" s="171"/>
      <c r="I39" s="171"/>
      <c r="J39" s="171"/>
      <c r="K39" s="171"/>
      <c r="L39" s="171"/>
      <c r="M39" s="171"/>
      <c r="N39" s="171"/>
      <c r="O39" s="171"/>
      <c r="P39" s="195"/>
      <c r="Q39" s="195"/>
      <c r="R39" s="195"/>
      <c r="S39" s="195"/>
      <c r="T39" s="195"/>
      <c r="U39" s="195"/>
      <c r="V39" s="195"/>
      <c r="W39" s="195"/>
      <c r="X39" s="195"/>
      <c r="Y39" s="195"/>
      <c r="Z39" s="173">
        <f t="array" ref="Z39">SUMPRODUCT(CLIN1_Material11[[#This Row],[Quantity
2019]:[Quantity
2028]],CLIN1_Material11[[#This Row],[Unit cost
2019]:[Unit cost
2028]])</f>
        <v>0</v>
      </c>
      <c r="AA39" s="173">
        <f>CLIN1_Material11[[#This Row],[Extended cost]]*$AF$2</f>
        <v>0</v>
      </c>
      <c r="AB39" s="173">
        <f>CLIN1_Material11[[#This Row],[Extended cost]]+CLIN1_Material11[[#This Row],[Profit]]</f>
        <v>0</v>
      </c>
      <c r="AC39" s="216"/>
    </row>
    <row r="40" spans="2:29" x14ac:dyDescent="0.35">
      <c r="B40" s="180" t="s">
        <v>1368</v>
      </c>
      <c r="C40" t="s">
        <v>460</v>
      </c>
      <c r="D40" t="s">
        <v>461</v>
      </c>
      <c r="E40" s="176"/>
      <c r="F40" s="171"/>
      <c r="G40" s="171"/>
      <c r="H40" s="171"/>
      <c r="I40" s="171"/>
      <c r="J40" s="171"/>
      <c r="K40" s="171"/>
      <c r="L40" s="171"/>
      <c r="M40" s="171"/>
      <c r="N40" s="171"/>
      <c r="O40" s="171"/>
      <c r="P40" s="195"/>
      <c r="Q40" s="195"/>
      <c r="R40" s="195"/>
      <c r="S40" s="195"/>
      <c r="T40" s="195"/>
      <c r="U40" s="195"/>
      <c r="V40" s="195"/>
      <c r="W40" s="195"/>
      <c r="X40" s="195"/>
      <c r="Y40" s="195"/>
      <c r="Z40" s="173">
        <f t="array" ref="Z40">SUMPRODUCT(CLIN1_Material11[[#This Row],[Quantity
2019]:[Quantity
2028]],CLIN1_Material11[[#This Row],[Unit cost
2019]:[Unit cost
2028]])</f>
        <v>0</v>
      </c>
      <c r="AA40" s="173">
        <f>CLIN1_Material11[[#This Row],[Extended cost]]*$AF$2</f>
        <v>0</v>
      </c>
      <c r="AB40" s="173">
        <f>CLIN1_Material11[[#This Row],[Extended cost]]+CLIN1_Material11[[#This Row],[Profit]]</f>
        <v>0</v>
      </c>
      <c r="AC40" s="216"/>
    </row>
    <row r="41" spans="2:29" x14ac:dyDescent="0.35">
      <c r="B41" s="180" t="s">
        <v>1369</v>
      </c>
      <c r="C41" t="s">
        <v>460</v>
      </c>
      <c r="D41" t="s">
        <v>461</v>
      </c>
      <c r="E41" s="176"/>
      <c r="F41" s="171"/>
      <c r="G41" s="171"/>
      <c r="H41" s="171"/>
      <c r="I41" s="171"/>
      <c r="J41" s="171"/>
      <c r="K41" s="171"/>
      <c r="L41" s="171"/>
      <c r="M41" s="171"/>
      <c r="N41" s="171"/>
      <c r="O41" s="171"/>
      <c r="P41" s="195"/>
      <c r="Q41" s="195"/>
      <c r="R41" s="195"/>
      <c r="S41" s="195"/>
      <c r="T41" s="195"/>
      <c r="U41" s="195"/>
      <c r="V41" s="195"/>
      <c r="W41" s="195"/>
      <c r="X41" s="195"/>
      <c r="Y41" s="195"/>
      <c r="Z41" s="173">
        <f t="array" ref="Z41">SUMPRODUCT(CLIN1_Material11[[#This Row],[Quantity
2019]:[Quantity
2028]],CLIN1_Material11[[#This Row],[Unit cost
2019]:[Unit cost
2028]])</f>
        <v>0</v>
      </c>
      <c r="AA41" s="173">
        <f>CLIN1_Material11[[#This Row],[Extended cost]]*$AF$2</f>
        <v>0</v>
      </c>
      <c r="AB41" s="173">
        <f>CLIN1_Material11[[#This Row],[Extended cost]]+CLIN1_Material11[[#This Row],[Profit]]</f>
        <v>0</v>
      </c>
      <c r="AC41" s="216"/>
    </row>
    <row r="42" spans="2:29" x14ac:dyDescent="0.35">
      <c r="B42" s="180" t="s">
        <v>1370</v>
      </c>
      <c r="C42" t="s">
        <v>460</v>
      </c>
      <c r="D42" t="s">
        <v>461</v>
      </c>
      <c r="E42" s="176"/>
      <c r="F42" s="171"/>
      <c r="G42" s="171"/>
      <c r="H42" s="171"/>
      <c r="I42" s="171"/>
      <c r="J42" s="171"/>
      <c r="K42" s="171"/>
      <c r="L42" s="171"/>
      <c r="M42" s="171"/>
      <c r="N42" s="171"/>
      <c r="O42" s="171"/>
      <c r="P42" s="195"/>
      <c r="Q42" s="195"/>
      <c r="R42" s="195"/>
      <c r="S42" s="195"/>
      <c r="T42" s="195"/>
      <c r="U42" s="195"/>
      <c r="V42" s="195"/>
      <c r="W42" s="195"/>
      <c r="X42" s="195"/>
      <c r="Y42" s="195"/>
      <c r="Z42" s="173">
        <f t="array" ref="Z42">SUMPRODUCT(CLIN1_Material11[[#This Row],[Quantity
2019]:[Quantity
2028]],CLIN1_Material11[[#This Row],[Unit cost
2019]:[Unit cost
2028]])</f>
        <v>0</v>
      </c>
      <c r="AA42" s="173">
        <f>CLIN1_Material11[[#This Row],[Extended cost]]*$AF$2</f>
        <v>0</v>
      </c>
      <c r="AB42" s="173">
        <f>CLIN1_Material11[[#This Row],[Extended cost]]+CLIN1_Material11[[#This Row],[Profit]]</f>
        <v>0</v>
      </c>
      <c r="AC42" s="216"/>
    </row>
    <row r="43" spans="2:29" x14ac:dyDescent="0.35">
      <c r="B43" s="180" t="s">
        <v>1396</v>
      </c>
      <c r="C43" t="s">
        <v>460</v>
      </c>
      <c r="D43" t="s">
        <v>461</v>
      </c>
      <c r="E43" s="176"/>
      <c r="F43" s="171"/>
      <c r="G43" s="171"/>
      <c r="H43" s="171"/>
      <c r="I43" s="171"/>
      <c r="J43" s="171"/>
      <c r="K43" s="171"/>
      <c r="L43" s="171"/>
      <c r="M43" s="171"/>
      <c r="N43" s="171"/>
      <c r="O43" s="171"/>
      <c r="P43" s="195"/>
      <c r="Q43" s="195"/>
      <c r="R43" s="195"/>
      <c r="S43" s="195"/>
      <c r="T43" s="195"/>
      <c r="U43" s="195"/>
      <c r="V43" s="195"/>
      <c r="W43" s="195"/>
      <c r="X43" s="195"/>
      <c r="Y43" s="195"/>
      <c r="Z43" s="173">
        <f t="array" ref="Z43">SUMPRODUCT(CLIN1_Material11[[#This Row],[Quantity
2019]:[Quantity
2028]],CLIN1_Material11[[#This Row],[Unit cost
2019]:[Unit cost
2028]])</f>
        <v>0</v>
      </c>
      <c r="AA43" s="173">
        <f>CLIN1_Material11[[#This Row],[Extended cost]]*$AF$2</f>
        <v>0</v>
      </c>
      <c r="AB43" s="173">
        <f>CLIN1_Material11[[#This Row],[Extended cost]]+CLIN1_Material11[[#This Row],[Profit]]</f>
        <v>0</v>
      </c>
      <c r="AC43" s="216"/>
    </row>
    <row r="44" spans="2:29" x14ac:dyDescent="0.35">
      <c r="B44" s="180" t="s">
        <v>1397</v>
      </c>
      <c r="C44" t="s">
        <v>460</v>
      </c>
      <c r="D44" t="s">
        <v>461</v>
      </c>
      <c r="E44" s="176"/>
      <c r="F44" s="171"/>
      <c r="G44" s="171"/>
      <c r="H44" s="171"/>
      <c r="I44" s="171"/>
      <c r="J44" s="171"/>
      <c r="K44" s="171"/>
      <c r="L44" s="171"/>
      <c r="M44" s="171"/>
      <c r="N44" s="171"/>
      <c r="O44" s="171"/>
      <c r="P44" s="195"/>
      <c r="Q44" s="195"/>
      <c r="R44" s="195"/>
      <c r="S44" s="195"/>
      <c r="T44" s="195"/>
      <c r="U44" s="195"/>
      <c r="V44" s="195"/>
      <c r="W44" s="195"/>
      <c r="X44" s="195"/>
      <c r="Y44" s="195"/>
      <c r="Z44" s="173">
        <f t="array" ref="Z44">SUMPRODUCT(CLIN1_Material11[[#This Row],[Quantity
2019]:[Quantity
2028]],CLIN1_Material11[[#This Row],[Unit cost
2019]:[Unit cost
2028]])</f>
        <v>0</v>
      </c>
      <c r="AA44" s="173">
        <f>CLIN1_Material11[[#This Row],[Extended cost]]*$AF$2</f>
        <v>0</v>
      </c>
      <c r="AB44" s="173">
        <f>CLIN1_Material11[[#This Row],[Extended cost]]+CLIN1_Material11[[#This Row],[Profit]]</f>
        <v>0</v>
      </c>
      <c r="AC44" s="216"/>
    </row>
    <row r="45" spans="2:29" x14ac:dyDescent="0.35">
      <c r="B45" s="180" t="s">
        <v>1398</v>
      </c>
      <c r="C45" t="s">
        <v>460</v>
      </c>
      <c r="D45" t="s">
        <v>461</v>
      </c>
      <c r="E45" s="176"/>
      <c r="F45" s="171"/>
      <c r="G45" s="171"/>
      <c r="H45" s="171"/>
      <c r="I45" s="171"/>
      <c r="J45" s="171"/>
      <c r="K45" s="171"/>
      <c r="L45" s="171"/>
      <c r="M45" s="171"/>
      <c r="N45" s="171"/>
      <c r="O45" s="171"/>
      <c r="P45" s="195"/>
      <c r="Q45" s="195"/>
      <c r="R45" s="195"/>
      <c r="S45" s="195"/>
      <c r="T45" s="195"/>
      <c r="U45" s="195"/>
      <c r="V45" s="195"/>
      <c r="W45" s="195"/>
      <c r="X45" s="195"/>
      <c r="Y45" s="195"/>
      <c r="Z45" s="173">
        <f t="array" ref="Z45">SUMPRODUCT(CLIN1_Material11[[#This Row],[Quantity
2019]:[Quantity
2028]],CLIN1_Material11[[#This Row],[Unit cost
2019]:[Unit cost
2028]])</f>
        <v>0</v>
      </c>
      <c r="AA45" s="173">
        <f>CLIN1_Material11[[#This Row],[Extended cost]]*$AF$2</f>
        <v>0</v>
      </c>
      <c r="AB45" s="173">
        <f>CLIN1_Material11[[#This Row],[Extended cost]]+CLIN1_Material11[[#This Row],[Profit]]</f>
        <v>0</v>
      </c>
      <c r="AC45" s="216"/>
    </row>
    <row r="46" spans="2:29" x14ac:dyDescent="0.35">
      <c r="B46" s="180" t="s">
        <v>1424</v>
      </c>
      <c r="C46" t="s">
        <v>460</v>
      </c>
      <c r="D46" t="s">
        <v>461</v>
      </c>
      <c r="E46" s="176"/>
      <c r="F46" s="171"/>
      <c r="G46" s="171"/>
      <c r="H46" s="171"/>
      <c r="I46" s="171"/>
      <c r="J46" s="171"/>
      <c r="K46" s="171"/>
      <c r="L46" s="171"/>
      <c r="M46" s="171"/>
      <c r="N46" s="171"/>
      <c r="O46" s="171"/>
      <c r="P46" s="195"/>
      <c r="Q46" s="195"/>
      <c r="R46" s="195"/>
      <c r="S46" s="195"/>
      <c r="T46" s="195"/>
      <c r="U46" s="195"/>
      <c r="V46" s="195"/>
      <c r="W46" s="195"/>
      <c r="X46" s="195"/>
      <c r="Y46" s="195"/>
      <c r="Z46" s="173">
        <f t="array" ref="Z46">SUMPRODUCT(CLIN1_Material11[[#This Row],[Quantity
2019]:[Quantity
2028]],CLIN1_Material11[[#This Row],[Unit cost
2019]:[Unit cost
2028]])</f>
        <v>0</v>
      </c>
      <c r="AA46" s="173">
        <f>CLIN1_Material11[[#This Row],[Extended cost]]*$AF$2</f>
        <v>0</v>
      </c>
      <c r="AB46" s="173">
        <f>CLIN1_Material11[[#This Row],[Extended cost]]+CLIN1_Material11[[#This Row],[Profit]]</f>
        <v>0</v>
      </c>
      <c r="AC46" s="216"/>
    </row>
    <row r="47" spans="2:29" x14ac:dyDescent="0.35">
      <c r="B47" s="180" t="s">
        <v>1425</v>
      </c>
      <c r="C47" t="s">
        <v>460</v>
      </c>
      <c r="D47" t="s">
        <v>461</v>
      </c>
      <c r="E47" s="176"/>
      <c r="F47" s="171"/>
      <c r="G47" s="171"/>
      <c r="H47" s="171"/>
      <c r="I47" s="171"/>
      <c r="J47" s="171"/>
      <c r="K47" s="171"/>
      <c r="L47" s="171"/>
      <c r="M47" s="171"/>
      <c r="N47" s="171"/>
      <c r="O47" s="171"/>
      <c r="P47" s="195"/>
      <c r="Q47" s="195"/>
      <c r="R47" s="195"/>
      <c r="S47" s="195"/>
      <c r="T47" s="195"/>
      <c r="U47" s="195"/>
      <c r="V47" s="195"/>
      <c r="W47" s="195"/>
      <c r="X47" s="195"/>
      <c r="Y47" s="195"/>
      <c r="Z47" s="173">
        <f t="array" ref="Z47">SUMPRODUCT(CLIN1_Material11[[#This Row],[Quantity
2019]:[Quantity
2028]],CLIN1_Material11[[#This Row],[Unit cost
2019]:[Unit cost
2028]])</f>
        <v>0</v>
      </c>
      <c r="AA47" s="173">
        <f>CLIN1_Material11[[#This Row],[Extended cost]]*$AF$2</f>
        <v>0</v>
      </c>
      <c r="AB47" s="173">
        <f>CLIN1_Material11[[#This Row],[Extended cost]]+CLIN1_Material11[[#This Row],[Profit]]</f>
        <v>0</v>
      </c>
      <c r="AC47" s="216"/>
    </row>
    <row r="48" spans="2:29" x14ac:dyDescent="0.35">
      <c r="B48" s="180" t="s">
        <v>1426</v>
      </c>
      <c r="C48" t="s">
        <v>460</v>
      </c>
      <c r="D48" t="s">
        <v>461</v>
      </c>
      <c r="E48" s="176"/>
      <c r="F48" s="171"/>
      <c r="G48" s="171"/>
      <c r="H48" s="171"/>
      <c r="I48" s="171"/>
      <c r="J48" s="171"/>
      <c r="K48" s="171"/>
      <c r="L48" s="171"/>
      <c r="M48" s="171"/>
      <c r="N48" s="171"/>
      <c r="O48" s="171"/>
      <c r="P48" s="195"/>
      <c r="Q48" s="195"/>
      <c r="R48" s="195"/>
      <c r="S48" s="195"/>
      <c r="T48" s="195"/>
      <c r="U48" s="195"/>
      <c r="V48" s="195"/>
      <c r="W48" s="195"/>
      <c r="X48" s="195"/>
      <c r="Y48" s="195"/>
      <c r="Z48" s="173">
        <f t="array" ref="Z48">SUMPRODUCT(CLIN1_Material11[[#This Row],[Quantity
2019]:[Quantity
2028]],CLIN1_Material11[[#This Row],[Unit cost
2019]:[Unit cost
2028]])</f>
        <v>0</v>
      </c>
      <c r="AA48" s="173">
        <f>CLIN1_Material11[[#This Row],[Extended cost]]*$AF$2</f>
        <v>0</v>
      </c>
      <c r="AB48" s="173">
        <f>CLIN1_Material11[[#This Row],[Extended cost]]+CLIN1_Material11[[#This Row],[Profit]]</f>
        <v>0</v>
      </c>
      <c r="AC48" s="216"/>
    </row>
    <row r="49" spans="2:29" x14ac:dyDescent="0.35">
      <c r="B49" s="180" t="s">
        <v>1579</v>
      </c>
      <c r="C49" t="s">
        <v>460</v>
      </c>
      <c r="D49" t="s">
        <v>461</v>
      </c>
      <c r="E49" s="176"/>
      <c r="F49" s="171"/>
      <c r="G49" s="171"/>
      <c r="H49" s="171"/>
      <c r="I49" s="171"/>
      <c r="J49" s="171"/>
      <c r="K49" s="171"/>
      <c r="L49" s="171"/>
      <c r="M49" s="171"/>
      <c r="N49" s="171"/>
      <c r="O49" s="171"/>
      <c r="P49" s="195"/>
      <c r="Q49" s="195"/>
      <c r="R49" s="195"/>
      <c r="S49" s="195"/>
      <c r="T49" s="195"/>
      <c r="U49" s="195"/>
      <c r="V49" s="195"/>
      <c r="W49" s="195"/>
      <c r="X49" s="195"/>
      <c r="Y49" s="195"/>
      <c r="Z49" s="173">
        <f t="array" ref="Z49">SUMPRODUCT(CLIN1_Material11[[#This Row],[Quantity
2019]:[Quantity
2028]],CLIN1_Material11[[#This Row],[Unit cost
2019]:[Unit cost
2028]])</f>
        <v>0</v>
      </c>
      <c r="AA49" s="173">
        <f>CLIN1_Material11[[#This Row],[Extended cost]]*$AF$2</f>
        <v>0</v>
      </c>
      <c r="AB49" s="173">
        <f>CLIN1_Material11[[#This Row],[Extended cost]]+CLIN1_Material11[[#This Row],[Profit]]</f>
        <v>0</v>
      </c>
      <c r="AC49" s="216"/>
    </row>
    <row r="50" spans="2:29" x14ac:dyDescent="0.35">
      <c r="B50" s="180" t="s">
        <v>1580</v>
      </c>
      <c r="C50" t="s">
        <v>460</v>
      </c>
      <c r="D50" t="s">
        <v>461</v>
      </c>
      <c r="E50" s="176"/>
      <c r="F50" s="171"/>
      <c r="G50" s="171"/>
      <c r="H50" s="171"/>
      <c r="I50" s="171"/>
      <c r="J50" s="171"/>
      <c r="K50" s="171"/>
      <c r="L50" s="171"/>
      <c r="M50" s="171"/>
      <c r="N50" s="171"/>
      <c r="O50" s="171"/>
      <c r="P50" s="195"/>
      <c r="Q50" s="195"/>
      <c r="R50" s="195"/>
      <c r="S50" s="195"/>
      <c r="T50" s="195"/>
      <c r="U50" s="195"/>
      <c r="V50" s="195"/>
      <c r="W50" s="195"/>
      <c r="X50" s="195"/>
      <c r="Y50" s="195"/>
      <c r="Z50" s="173">
        <f t="array" ref="Z50">SUMPRODUCT(CLIN1_Material11[[#This Row],[Quantity
2019]:[Quantity
2028]],CLIN1_Material11[[#This Row],[Unit cost
2019]:[Unit cost
2028]])</f>
        <v>0</v>
      </c>
      <c r="AA50" s="173">
        <f>CLIN1_Material11[[#This Row],[Extended cost]]*$AF$2</f>
        <v>0</v>
      </c>
      <c r="AB50" s="173">
        <f>CLIN1_Material11[[#This Row],[Extended cost]]+CLIN1_Material11[[#This Row],[Profit]]</f>
        <v>0</v>
      </c>
      <c r="AC50" s="216"/>
    </row>
    <row r="51" spans="2:29" x14ac:dyDescent="0.35">
      <c r="B51" s="180" t="s">
        <v>1581</v>
      </c>
      <c r="C51" t="s">
        <v>460</v>
      </c>
      <c r="D51" t="s">
        <v>461</v>
      </c>
      <c r="E51" s="176"/>
      <c r="F51" s="171"/>
      <c r="G51" s="171"/>
      <c r="H51" s="171"/>
      <c r="I51" s="171"/>
      <c r="J51" s="171"/>
      <c r="K51" s="171"/>
      <c r="L51" s="171"/>
      <c r="M51" s="171"/>
      <c r="N51" s="171"/>
      <c r="O51" s="171"/>
      <c r="P51" s="195"/>
      <c r="Q51" s="195"/>
      <c r="R51" s="195"/>
      <c r="S51" s="195"/>
      <c r="T51" s="195"/>
      <c r="U51" s="195"/>
      <c r="V51" s="195"/>
      <c r="W51" s="195"/>
      <c r="X51" s="195"/>
      <c r="Y51" s="195"/>
      <c r="Z51" s="173">
        <f t="array" ref="Z51">SUMPRODUCT(CLIN1_Material11[[#This Row],[Quantity
2019]:[Quantity
2028]],CLIN1_Material11[[#This Row],[Unit cost
2019]:[Unit cost
2028]])</f>
        <v>0</v>
      </c>
      <c r="AA51" s="173">
        <f>CLIN1_Material11[[#This Row],[Extended cost]]*$AF$2</f>
        <v>0</v>
      </c>
      <c r="AB51" s="173">
        <f>CLIN1_Material11[[#This Row],[Extended cost]]+CLIN1_Material11[[#This Row],[Profit]]</f>
        <v>0</v>
      </c>
      <c r="AC51" s="216"/>
    </row>
    <row r="52" spans="2:29" x14ac:dyDescent="0.35">
      <c r="B52" s="180" t="s">
        <v>1607</v>
      </c>
      <c r="C52" t="s">
        <v>460</v>
      </c>
      <c r="D52" t="s">
        <v>461</v>
      </c>
      <c r="E52" s="176"/>
      <c r="F52" s="171"/>
      <c r="G52" s="171"/>
      <c r="H52" s="171"/>
      <c r="I52" s="171"/>
      <c r="J52" s="171"/>
      <c r="K52" s="171"/>
      <c r="L52" s="171"/>
      <c r="M52" s="171"/>
      <c r="N52" s="171"/>
      <c r="O52" s="171"/>
      <c r="P52" s="195"/>
      <c r="Q52" s="195"/>
      <c r="R52" s="195"/>
      <c r="S52" s="195"/>
      <c r="T52" s="195"/>
      <c r="U52" s="195"/>
      <c r="V52" s="195"/>
      <c r="W52" s="195"/>
      <c r="X52" s="195"/>
      <c r="Y52" s="195"/>
      <c r="Z52" s="173">
        <f t="array" ref="Z52">SUMPRODUCT(CLIN1_Material11[[#This Row],[Quantity
2019]:[Quantity
2028]],CLIN1_Material11[[#This Row],[Unit cost
2019]:[Unit cost
2028]])</f>
        <v>0</v>
      </c>
      <c r="AA52" s="173">
        <f>CLIN1_Material11[[#This Row],[Extended cost]]*$AF$2</f>
        <v>0</v>
      </c>
      <c r="AB52" s="173">
        <f>CLIN1_Material11[[#This Row],[Extended cost]]+CLIN1_Material11[[#This Row],[Profit]]</f>
        <v>0</v>
      </c>
      <c r="AC52" s="216"/>
    </row>
    <row r="53" spans="2:29" x14ac:dyDescent="0.35">
      <c r="B53" s="180" t="s">
        <v>1608</v>
      </c>
      <c r="C53" t="s">
        <v>460</v>
      </c>
      <c r="D53" t="s">
        <v>461</v>
      </c>
      <c r="E53" s="176"/>
      <c r="F53" s="171"/>
      <c r="G53" s="171"/>
      <c r="H53" s="171"/>
      <c r="I53" s="171"/>
      <c r="J53" s="171"/>
      <c r="K53" s="171"/>
      <c r="L53" s="171"/>
      <c r="M53" s="171"/>
      <c r="N53" s="171"/>
      <c r="O53" s="171"/>
      <c r="P53" s="195"/>
      <c r="Q53" s="195"/>
      <c r="R53" s="195"/>
      <c r="S53" s="195"/>
      <c r="T53" s="195"/>
      <c r="U53" s="195"/>
      <c r="V53" s="195"/>
      <c r="W53" s="195"/>
      <c r="X53" s="195"/>
      <c r="Y53" s="195"/>
      <c r="Z53" s="173">
        <f t="array" ref="Z53">SUMPRODUCT(CLIN1_Material11[[#This Row],[Quantity
2019]:[Quantity
2028]],CLIN1_Material11[[#This Row],[Unit cost
2019]:[Unit cost
2028]])</f>
        <v>0</v>
      </c>
      <c r="AA53" s="173">
        <f>CLIN1_Material11[[#This Row],[Extended cost]]*$AF$2</f>
        <v>0</v>
      </c>
      <c r="AB53" s="173">
        <f>CLIN1_Material11[[#This Row],[Extended cost]]+CLIN1_Material11[[#This Row],[Profit]]</f>
        <v>0</v>
      </c>
      <c r="AC53" s="216"/>
    </row>
    <row r="54" spans="2:29" x14ac:dyDescent="0.35">
      <c r="B54" s="180" t="s">
        <v>1609</v>
      </c>
      <c r="C54" t="s">
        <v>460</v>
      </c>
      <c r="D54" t="s">
        <v>461</v>
      </c>
      <c r="E54" s="176"/>
      <c r="F54" s="171"/>
      <c r="G54" s="171"/>
      <c r="H54" s="171"/>
      <c r="I54" s="171"/>
      <c r="J54" s="171"/>
      <c r="K54" s="171"/>
      <c r="L54" s="171"/>
      <c r="M54" s="171"/>
      <c r="N54" s="171"/>
      <c r="O54" s="171"/>
      <c r="P54" s="195"/>
      <c r="Q54" s="195"/>
      <c r="R54" s="195"/>
      <c r="S54" s="195"/>
      <c r="T54" s="195"/>
      <c r="U54" s="195"/>
      <c r="V54" s="195"/>
      <c r="W54" s="195"/>
      <c r="X54" s="195"/>
      <c r="Y54" s="195"/>
      <c r="Z54" s="173">
        <f t="array" ref="Z54">SUMPRODUCT(CLIN1_Material11[[#This Row],[Quantity
2019]:[Quantity
2028]],CLIN1_Material11[[#This Row],[Unit cost
2019]:[Unit cost
2028]])</f>
        <v>0</v>
      </c>
      <c r="AA54" s="173">
        <f>CLIN1_Material11[[#This Row],[Extended cost]]*$AF$2</f>
        <v>0</v>
      </c>
      <c r="AB54" s="173">
        <f>CLIN1_Material11[[#This Row],[Extended cost]]+CLIN1_Material11[[#This Row],[Profit]]</f>
        <v>0</v>
      </c>
      <c r="AC54" s="216"/>
    </row>
    <row r="55" spans="2:29" x14ac:dyDescent="0.35">
      <c r="B55" s="180" t="s">
        <v>1635</v>
      </c>
      <c r="C55" t="s">
        <v>460</v>
      </c>
      <c r="D55" t="s">
        <v>461</v>
      </c>
      <c r="E55" s="176"/>
      <c r="F55" s="171"/>
      <c r="G55" s="171"/>
      <c r="H55" s="171"/>
      <c r="I55" s="171"/>
      <c r="J55" s="171"/>
      <c r="K55" s="171"/>
      <c r="L55" s="171"/>
      <c r="M55" s="171"/>
      <c r="N55" s="171"/>
      <c r="O55" s="171"/>
      <c r="P55" s="195"/>
      <c r="Q55" s="195"/>
      <c r="R55" s="195"/>
      <c r="S55" s="195"/>
      <c r="T55" s="195"/>
      <c r="U55" s="195"/>
      <c r="V55" s="195"/>
      <c r="W55" s="195"/>
      <c r="X55" s="195"/>
      <c r="Y55" s="195"/>
      <c r="Z55" s="173">
        <f t="array" ref="Z55">SUMPRODUCT(CLIN1_Material11[[#This Row],[Quantity
2019]:[Quantity
2028]],CLIN1_Material11[[#This Row],[Unit cost
2019]:[Unit cost
2028]])</f>
        <v>0</v>
      </c>
      <c r="AA55" s="173">
        <f>CLIN1_Material11[[#This Row],[Extended cost]]*$AF$2</f>
        <v>0</v>
      </c>
      <c r="AB55" s="173">
        <f>CLIN1_Material11[[#This Row],[Extended cost]]+CLIN1_Material11[[#This Row],[Profit]]</f>
        <v>0</v>
      </c>
      <c r="AC55" s="216"/>
    </row>
    <row r="56" spans="2:29" x14ac:dyDescent="0.35">
      <c r="B56" s="180" t="s">
        <v>1636</v>
      </c>
      <c r="C56" t="s">
        <v>460</v>
      </c>
      <c r="D56" t="s">
        <v>461</v>
      </c>
      <c r="E56" s="176"/>
      <c r="F56" s="171"/>
      <c r="G56" s="171"/>
      <c r="H56" s="171"/>
      <c r="I56" s="171"/>
      <c r="J56" s="171"/>
      <c r="K56" s="171"/>
      <c r="L56" s="171"/>
      <c r="M56" s="171"/>
      <c r="N56" s="171"/>
      <c r="O56" s="171"/>
      <c r="P56" s="195"/>
      <c r="Q56" s="195"/>
      <c r="R56" s="195"/>
      <c r="S56" s="195"/>
      <c r="T56" s="195"/>
      <c r="U56" s="195"/>
      <c r="V56" s="195"/>
      <c r="W56" s="195"/>
      <c r="X56" s="195"/>
      <c r="Y56" s="195"/>
      <c r="Z56" s="173">
        <f t="array" ref="Z56">SUMPRODUCT(CLIN1_Material11[[#This Row],[Quantity
2019]:[Quantity
2028]],CLIN1_Material11[[#This Row],[Unit cost
2019]:[Unit cost
2028]])</f>
        <v>0</v>
      </c>
      <c r="AA56" s="173">
        <f>CLIN1_Material11[[#This Row],[Extended cost]]*$AF$2</f>
        <v>0</v>
      </c>
      <c r="AB56" s="173">
        <f>CLIN1_Material11[[#This Row],[Extended cost]]+CLIN1_Material11[[#This Row],[Profit]]</f>
        <v>0</v>
      </c>
      <c r="AC56" s="216"/>
    </row>
    <row r="57" spans="2:29" x14ac:dyDescent="0.35">
      <c r="B57" s="180" t="s">
        <v>1637</v>
      </c>
      <c r="C57" t="s">
        <v>460</v>
      </c>
      <c r="D57" t="s">
        <v>461</v>
      </c>
      <c r="E57" s="176"/>
      <c r="F57" s="171"/>
      <c r="G57" s="171"/>
      <c r="H57" s="171"/>
      <c r="I57" s="171"/>
      <c r="J57" s="171"/>
      <c r="K57" s="171"/>
      <c r="L57" s="171"/>
      <c r="M57" s="171"/>
      <c r="N57" s="171"/>
      <c r="O57" s="171"/>
      <c r="P57" s="195"/>
      <c r="Q57" s="195"/>
      <c r="R57" s="195"/>
      <c r="S57" s="195"/>
      <c r="T57" s="195"/>
      <c r="U57" s="195"/>
      <c r="V57" s="195"/>
      <c r="W57" s="195"/>
      <c r="X57" s="195"/>
      <c r="Y57" s="195"/>
      <c r="Z57" s="173">
        <f t="array" ref="Z57">SUMPRODUCT(CLIN1_Material11[[#This Row],[Quantity
2019]:[Quantity
2028]],CLIN1_Material11[[#This Row],[Unit cost
2019]:[Unit cost
2028]])</f>
        <v>0</v>
      </c>
      <c r="AA57" s="173">
        <f>CLIN1_Material11[[#This Row],[Extended cost]]*$AF$2</f>
        <v>0</v>
      </c>
      <c r="AB57" s="173">
        <f>CLIN1_Material11[[#This Row],[Extended cost]]+CLIN1_Material11[[#This Row],[Profit]]</f>
        <v>0</v>
      </c>
      <c r="AC57" s="216"/>
    </row>
    <row r="58" spans="2:29" x14ac:dyDescent="0.35">
      <c r="B58" s="180" t="s">
        <v>1790</v>
      </c>
      <c r="C58" t="s">
        <v>460</v>
      </c>
      <c r="D58" t="s">
        <v>461</v>
      </c>
      <c r="E58" s="176"/>
      <c r="F58" s="171"/>
      <c r="G58" s="171"/>
      <c r="H58" s="171"/>
      <c r="I58" s="171"/>
      <c r="J58" s="171"/>
      <c r="K58" s="171"/>
      <c r="L58" s="171"/>
      <c r="M58" s="171"/>
      <c r="N58" s="171"/>
      <c r="O58" s="171"/>
      <c r="P58" s="195"/>
      <c r="Q58" s="195"/>
      <c r="R58" s="195"/>
      <c r="S58" s="195"/>
      <c r="T58" s="195"/>
      <c r="U58" s="195"/>
      <c r="V58" s="195"/>
      <c r="W58" s="195"/>
      <c r="X58" s="195"/>
      <c r="Y58" s="195"/>
      <c r="Z58" s="173">
        <f t="array" ref="Z58">SUMPRODUCT(CLIN1_Material11[[#This Row],[Quantity
2019]:[Quantity
2028]],CLIN1_Material11[[#This Row],[Unit cost
2019]:[Unit cost
2028]])</f>
        <v>0</v>
      </c>
      <c r="AA58" s="173">
        <f>CLIN1_Material11[[#This Row],[Extended cost]]*$AF$2</f>
        <v>0</v>
      </c>
      <c r="AB58" s="173">
        <f>CLIN1_Material11[[#This Row],[Extended cost]]+CLIN1_Material11[[#This Row],[Profit]]</f>
        <v>0</v>
      </c>
      <c r="AC58" s="216"/>
    </row>
    <row r="59" spans="2:29" x14ac:dyDescent="0.35">
      <c r="B59" s="180" t="s">
        <v>1791</v>
      </c>
      <c r="C59" t="s">
        <v>460</v>
      </c>
      <c r="D59" t="s">
        <v>461</v>
      </c>
      <c r="E59" s="176"/>
      <c r="F59" s="171"/>
      <c r="G59" s="171"/>
      <c r="H59" s="171"/>
      <c r="I59" s="171"/>
      <c r="J59" s="171"/>
      <c r="K59" s="171"/>
      <c r="L59" s="171"/>
      <c r="M59" s="171"/>
      <c r="N59" s="171"/>
      <c r="O59" s="171"/>
      <c r="P59" s="195"/>
      <c r="Q59" s="195"/>
      <c r="R59" s="195"/>
      <c r="S59" s="195"/>
      <c r="T59" s="195"/>
      <c r="U59" s="195"/>
      <c r="V59" s="195"/>
      <c r="W59" s="195"/>
      <c r="X59" s="195"/>
      <c r="Y59" s="195"/>
      <c r="Z59" s="173">
        <f t="array" ref="Z59">SUMPRODUCT(CLIN1_Material11[[#This Row],[Quantity
2019]:[Quantity
2028]],CLIN1_Material11[[#This Row],[Unit cost
2019]:[Unit cost
2028]])</f>
        <v>0</v>
      </c>
      <c r="AA59" s="173">
        <f>CLIN1_Material11[[#This Row],[Extended cost]]*$AF$2</f>
        <v>0</v>
      </c>
      <c r="AB59" s="173">
        <f>CLIN1_Material11[[#This Row],[Extended cost]]+CLIN1_Material11[[#This Row],[Profit]]</f>
        <v>0</v>
      </c>
      <c r="AC59" s="216"/>
    </row>
    <row r="60" spans="2:29" x14ac:dyDescent="0.35">
      <c r="B60" s="180" t="s">
        <v>1792</v>
      </c>
      <c r="C60" t="s">
        <v>460</v>
      </c>
      <c r="D60" t="s">
        <v>461</v>
      </c>
      <c r="E60" s="176"/>
      <c r="F60" s="171"/>
      <c r="G60" s="171"/>
      <c r="H60" s="171"/>
      <c r="I60" s="171"/>
      <c r="J60" s="171"/>
      <c r="K60" s="171"/>
      <c r="L60" s="171"/>
      <c r="M60" s="171"/>
      <c r="N60" s="171"/>
      <c r="O60" s="171"/>
      <c r="P60" s="195"/>
      <c r="Q60" s="195"/>
      <c r="R60" s="195"/>
      <c r="S60" s="195"/>
      <c r="T60" s="195"/>
      <c r="U60" s="195"/>
      <c r="V60" s="195"/>
      <c r="W60" s="195"/>
      <c r="X60" s="195"/>
      <c r="Y60" s="195"/>
      <c r="Z60" s="173">
        <f t="array" ref="Z60">SUMPRODUCT(CLIN1_Material11[[#This Row],[Quantity
2019]:[Quantity
2028]],CLIN1_Material11[[#This Row],[Unit cost
2019]:[Unit cost
2028]])</f>
        <v>0</v>
      </c>
      <c r="AA60" s="173">
        <f>CLIN1_Material11[[#This Row],[Extended cost]]*$AF$2</f>
        <v>0</v>
      </c>
      <c r="AB60" s="173">
        <f>CLIN1_Material11[[#This Row],[Extended cost]]+CLIN1_Material11[[#This Row],[Profit]]</f>
        <v>0</v>
      </c>
      <c r="AC60" s="216"/>
    </row>
    <row r="61" spans="2:29" x14ac:dyDescent="0.35">
      <c r="B61" s="180" t="s">
        <v>1818</v>
      </c>
      <c r="C61" t="s">
        <v>460</v>
      </c>
      <c r="D61" t="s">
        <v>461</v>
      </c>
      <c r="E61" s="176"/>
      <c r="F61" s="171"/>
      <c r="G61" s="171"/>
      <c r="H61" s="171"/>
      <c r="I61" s="171"/>
      <c r="J61" s="171"/>
      <c r="K61" s="171"/>
      <c r="L61" s="171"/>
      <c r="M61" s="171"/>
      <c r="N61" s="171"/>
      <c r="O61" s="171"/>
      <c r="P61" s="195"/>
      <c r="Q61" s="195"/>
      <c r="R61" s="195"/>
      <c r="S61" s="195"/>
      <c r="T61" s="195"/>
      <c r="U61" s="195"/>
      <c r="V61" s="195"/>
      <c r="W61" s="195"/>
      <c r="X61" s="195"/>
      <c r="Y61" s="195"/>
      <c r="Z61" s="173">
        <f t="array" ref="Z61">SUMPRODUCT(CLIN1_Material11[[#This Row],[Quantity
2019]:[Quantity
2028]],CLIN1_Material11[[#This Row],[Unit cost
2019]:[Unit cost
2028]])</f>
        <v>0</v>
      </c>
      <c r="AA61" s="173">
        <f>CLIN1_Material11[[#This Row],[Extended cost]]*$AF$2</f>
        <v>0</v>
      </c>
      <c r="AB61" s="173">
        <f>CLIN1_Material11[[#This Row],[Extended cost]]+CLIN1_Material11[[#This Row],[Profit]]</f>
        <v>0</v>
      </c>
      <c r="AC61" s="216"/>
    </row>
    <row r="62" spans="2:29" x14ac:dyDescent="0.35">
      <c r="B62" s="180" t="s">
        <v>1819</v>
      </c>
      <c r="C62" t="s">
        <v>460</v>
      </c>
      <c r="D62" t="s">
        <v>461</v>
      </c>
      <c r="E62" s="176"/>
      <c r="F62" s="171"/>
      <c r="G62" s="171"/>
      <c r="H62" s="171"/>
      <c r="I62" s="171"/>
      <c r="J62" s="171"/>
      <c r="K62" s="171"/>
      <c r="L62" s="171"/>
      <c r="M62" s="171"/>
      <c r="N62" s="171"/>
      <c r="O62" s="171"/>
      <c r="P62" s="195"/>
      <c r="Q62" s="195"/>
      <c r="R62" s="195"/>
      <c r="S62" s="195"/>
      <c r="T62" s="195"/>
      <c r="U62" s="195"/>
      <c r="V62" s="195"/>
      <c r="W62" s="195"/>
      <c r="X62" s="195"/>
      <c r="Y62" s="195"/>
      <c r="Z62" s="173">
        <f t="array" ref="Z62">SUMPRODUCT(CLIN1_Material11[[#This Row],[Quantity
2019]:[Quantity
2028]],CLIN1_Material11[[#This Row],[Unit cost
2019]:[Unit cost
2028]])</f>
        <v>0</v>
      </c>
      <c r="AA62" s="173">
        <f>CLIN1_Material11[[#This Row],[Extended cost]]*$AF$2</f>
        <v>0</v>
      </c>
      <c r="AB62" s="173">
        <f>CLIN1_Material11[[#This Row],[Extended cost]]+CLIN1_Material11[[#This Row],[Profit]]</f>
        <v>0</v>
      </c>
      <c r="AC62" s="216"/>
    </row>
    <row r="63" spans="2:29" x14ac:dyDescent="0.35">
      <c r="B63" s="180" t="s">
        <v>1820</v>
      </c>
      <c r="C63" t="s">
        <v>460</v>
      </c>
      <c r="D63" t="s">
        <v>461</v>
      </c>
      <c r="E63" s="176"/>
      <c r="F63" s="171"/>
      <c r="G63" s="171"/>
      <c r="H63" s="171"/>
      <c r="I63" s="171"/>
      <c r="J63" s="171"/>
      <c r="K63" s="171"/>
      <c r="L63" s="171"/>
      <c r="M63" s="171"/>
      <c r="N63" s="171"/>
      <c r="O63" s="171"/>
      <c r="P63" s="195"/>
      <c r="Q63" s="195"/>
      <c r="R63" s="195"/>
      <c r="S63" s="195"/>
      <c r="T63" s="195"/>
      <c r="U63" s="195"/>
      <c r="V63" s="195"/>
      <c r="W63" s="195"/>
      <c r="X63" s="195"/>
      <c r="Y63" s="195"/>
      <c r="Z63" s="173">
        <f t="array" ref="Z63">SUMPRODUCT(CLIN1_Material11[[#This Row],[Quantity
2019]:[Quantity
2028]],CLIN1_Material11[[#This Row],[Unit cost
2019]:[Unit cost
2028]])</f>
        <v>0</v>
      </c>
      <c r="AA63" s="173">
        <f>CLIN1_Material11[[#This Row],[Extended cost]]*$AF$2</f>
        <v>0</v>
      </c>
      <c r="AB63" s="173">
        <f>CLIN1_Material11[[#This Row],[Extended cost]]+CLIN1_Material11[[#This Row],[Profit]]</f>
        <v>0</v>
      </c>
      <c r="AC63" s="216"/>
    </row>
    <row r="64" spans="2:29" x14ac:dyDescent="0.35">
      <c r="B64" s="180" t="s">
        <v>1846</v>
      </c>
      <c r="C64" t="s">
        <v>460</v>
      </c>
      <c r="D64" t="s">
        <v>461</v>
      </c>
      <c r="E64" s="176"/>
      <c r="F64" s="171"/>
      <c r="G64" s="171"/>
      <c r="H64" s="171"/>
      <c r="I64" s="171"/>
      <c r="J64" s="171"/>
      <c r="K64" s="171"/>
      <c r="L64" s="171"/>
      <c r="M64" s="171"/>
      <c r="N64" s="171"/>
      <c r="O64" s="171"/>
      <c r="P64" s="195"/>
      <c r="Q64" s="195"/>
      <c r="R64" s="195"/>
      <c r="S64" s="195"/>
      <c r="T64" s="195"/>
      <c r="U64" s="195"/>
      <c r="V64" s="195"/>
      <c r="W64" s="195"/>
      <c r="X64" s="195"/>
      <c r="Y64" s="195"/>
      <c r="Z64" s="173">
        <f t="array" ref="Z64">SUMPRODUCT(CLIN1_Material11[[#This Row],[Quantity
2019]:[Quantity
2028]],CLIN1_Material11[[#This Row],[Unit cost
2019]:[Unit cost
2028]])</f>
        <v>0</v>
      </c>
      <c r="AA64" s="173">
        <f>CLIN1_Material11[[#This Row],[Extended cost]]*$AF$2</f>
        <v>0</v>
      </c>
      <c r="AB64" s="173">
        <f>CLIN1_Material11[[#This Row],[Extended cost]]+CLIN1_Material11[[#This Row],[Profit]]</f>
        <v>0</v>
      </c>
      <c r="AC64" s="216"/>
    </row>
    <row r="65" spans="2:29" x14ac:dyDescent="0.35">
      <c r="B65" s="180" t="s">
        <v>1847</v>
      </c>
      <c r="C65" t="s">
        <v>460</v>
      </c>
      <c r="D65" t="s">
        <v>461</v>
      </c>
      <c r="E65" s="176"/>
      <c r="F65" s="171"/>
      <c r="G65" s="171"/>
      <c r="H65" s="171"/>
      <c r="I65" s="171"/>
      <c r="J65" s="171"/>
      <c r="K65" s="171"/>
      <c r="L65" s="171"/>
      <c r="M65" s="171"/>
      <c r="N65" s="171"/>
      <c r="O65" s="171"/>
      <c r="P65" s="195"/>
      <c r="Q65" s="195"/>
      <c r="R65" s="195"/>
      <c r="S65" s="195"/>
      <c r="T65" s="195"/>
      <c r="U65" s="195"/>
      <c r="V65" s="195"/>
      <c r="W65" s="195"/>
      <c r="X65" s="195"/>
      <c r="Y65" s="195"/>
      <c r="Z65" s="173">
        <f t="array" ref="Z65">SUMPRODUCT(CLIN1_Material11[[#This Row],[Quantity
2019]:[Quantity
2028]],CLIN1_Material11[[#This Row],[Unit cost
2019]:[Unit cost
2028]])</f>
        <v>0</v>
      </c>
      <c r="AA65" s="173">
        <f>CLIN1_Material11[[#This Row],[Extended cost]]*$AF$2</f>
        <v>0</v>
      </c>
      <c r="AB65" s="173">
        <f>CLIN1_Material11[[#This Row],[Extended cost]]+CLIN1_Material11[[#This Row],[Profit]]</f>
        <v>0</v>
      </c>
      <c r="AC65" s="216"/>
    </row>
    <row r="66" spans="2:29" x14ac:dyDescent="0.35">
      <c r="B66" s="180" t="s">
        <v>1848</v>
      </c>
      <c r="C66" t="s">
        <v>460</v>
      </c>
      <c r="D66" t="s">
        <v>461</v>
      </c>
      <c r="E66" s="176"/>
      <c r="F66" s="171"/>
      <c r="G66" s="171"/>
      <c r="H66" s="171"/>
      <c r="I66" s="171"/>
      <c r="J66" s="171"/>
      <c r="K66" s="171"/>
      <c r="L66" s="171"/>
      <c r="M66" s="171"/>
      <c r="N66" s="171"/>
      <c r="O66" s="171"/>
      <c r="P66" s="195"/>
      <c r="Q66" s="195"/>
      <c r="R66" s="195"/>
      <c r="S66" s="195"/>
      <c r="T66" s="195"/>
      <c r="U66" s="195"/>
      <c r="V66" s="195"/>
      <c r="W66" s="195"/>
      <c r="X66" s="195"/>
      <c r="Y66" s="195"/>
      <c r="Z66" s="173">
        <f t="array" ref="Z66">SUMPRODUCT(CLIN1_Material11[[#This Row],[Quantity
2019]:[Quantity
2028]],CLIN1_Material11[[#This Row],[Unit cost
2019]:[Unit cost
2028]])</f>
        <v>0</v>
      </c>
      <c r="AA66" s="173">
        <f>CLIN1_Material11[[#This Row],[Extended cost]]*$AF$2</f>
        <v>0</v>
      </c>
      <c r="AB66" s="173">
        <f>CLIN1_Material11[[#This Row],[Extended cost]]+CLIN1_Material11[[#This Row],[Profit]]</f>
        <v>0</v>
      </c>
      <c r="AC66" s="216"/>
    </row>
    <row r="67" spans="2:29" x14ac:dyDescent="0.35">
      <c r="B67" s="180" t="s">
        <v>2001</v>
      </c>
      <c r="C67" t="s">
        <v>460</v>
      </c>
      <c r="D67" t="s">
        <v>461</v>
      </c>
      <c r="E67" s="176"/>
      <c r="F67" s="171"/>
      <c r="G67" s="171"/>
      <c r="H67" s="171"/>
      <c r="I67" s="171"/>
      <c r="J67" s="171"/>
      <c r="K67" s="171"/>
      <c r="L67" s="171"/>
      <c r="M67" s="171"/>
      <c r="N67" s="171"/>
      <c r="O67" s="171"/>
      <c r="P67" s="195"/>
      <c r="Q67" s="195"/>
      <c r="R67" s="195"/>
      <c r="S67" s="195"/>
      <c r="T67" s="195"/>
      <c r="U67" s="195"/>
      <c r="V67" s="195"/>
      <c r="W67" s="195"/>
      <c r="X67" s="195"/>
      <c r="Y67" s="195"/>
      <c r="Z67" s="173">
        <f t="array" ref="Z67">SUMPRODUCT(CLIN1_Material11[[#This Row],[Quantity
2019]:[Quantity
2028]],CLIN1_Material11[[#This Row],[Unit cost
2019]:[Unit cost
2028]])</f>
        <v>0</v>
      </c>
      <c r="AA67" s="173">
        <f>CLIN1_Material11[[#This Row],[Extended cost]]*$AF$2</f>
        <v>0</v>
      </c>
      <c r="AB67" s="173">
        <f>CLIN1_Material11[[#This Row],[Extended cost]]+CLIN1_Material11[[#This Row],[Profit]]</f>
        <v>0</v>
      </c>
      <c r="AC67" s="216"/>
    </row>
    <row r="68" spans="2:29" x14ac:dyDescent="0.35">
      <c r="B68" s="180" t="s">
        <v>2002</v>
      </c>
      <c r="C68" t="s">
        <v>460</v>
      </c>
      <c r="D68" t="s">
        <v>461</v>
      </c>
      <c r="E68" s="176"/>
      <c r="F68" s="171"/>
      <c r="G68" s="171"/>
      <c r="H68" s="171"/>
      <c r="I68" s="171"/>
      <c r="J68" s="171"/>
      <c r="K68" s="171"/>
      <c r="L68" s="171"/>
      <c r="M68" s="171"/>
      <c r="N68" s="171"/>
      <c r="O68" s="171"/>
      <c r="P68" s="195"/>
      <c r="Q68" s="195"/>
      <c r="R68" s="195"/>
      <c r="S68" s="195"/>
      <c r="T68" s="195"/>
      <c r="U68" s="195"/>
      <c r="V68" s="195"/>
      <c r="W68" s="195"/>
      <c r="X68" s="195"/>
      <c r="Y68" s="195"/>
      <c r="Z68" s="173">
        <f t="array" ref="Z68">SUMPRODUCT(CLIN1_Material11[[#This Row],[Quantity
2019]:[Quantity
2028]],CLIN1_Material11[[#This Row],[Unit cost
2019]:[Unit cost
2028]])</f>
        <v>0</v>
      </c>
      <c r="AA68" s="173">
        <f>CLIN1_Material11[[#This Row],[Extended cost]]*$AF$2</f>
        <v>0</v>
      </c>
      <c r="AB68" s="173">
        <f>CLIN1_Material11[[#This Row],[Extended cost]]+CLIN1_Material11[[#This Row],[Profit]]</f>
        <v>0</v>
      </c>
      <c r="AC68" s="216"/>
    </row>
    <row r="69" spans="2:29" x14ac:dyDescent="0.35">
      <c r="B69" s="180" t="s">
        <v>2003</v>
      </c>
      <c r="C69" t="s">
        <v>460</v>
      </c>
      <c r="D69" t="s">
        <v>461</v>
      </c>
      <c r="E69" s="176"/>
      <c r="F69" s="171"/>
      <c r="G69" s="171"/>
      <c r="H69" s="171"/>
      <c r="I69" s="171"/>
      <c r="J69" s="171"/>
      <c r="K69" s="171"/>
      <c r="L69" s="171"/>
      <c r="M69" s="171"/>
      <c r="N69" s="171"/>
      <c r="O69" s="171"/>
      <c r="P69" s="195"/>
      <c r="Q69" s="195"/>
      <c r="R69" s="195"/>
      <c r="S69" s="195"/>
      <c r="T69" s="195"/>
      <c r="U69" s="195"/>
      <c r="V69" s="195"/>
      <c r="W69" s="195"/>
      <c r="X69" s="195"/>
      <c r="Y69" s="195"/>
      <c r="Z69" s="173">
        <f t="array" ref="Z69">SUMPRODUCT(CLIN1_Material11[[#This Row],[Quantity
2019]:[Quantity
2028]],CLIN1_Material11[[#This Row],[Unit cost
2019]:[Unit cost
2028]])</f>
        <v>0</v>
      </c>
      <c r="AA69" s="173">
        <f>CLIN1_Material11[[#This Row],[Extended cost]]*$AF$2</f>
        <v>0</v>
      </c>
      <c r="AB69" s="173">
        <f>CLIN1_Material11[[#This Row],[Extended cost]]+CLIN1_Material11[[#This Row],[Profit]]</f>
        <v>0</v>
      </c>
      <c r="AC69" s="216"/>
    </row>
    <row r="70" spans="2:29" x14ac:dyDescent="0.35">
      <c r="B70" s="180" t="s">
        <v>2029</v>
      </c>
      <c r="C70" t="s">
        <v>460</v>
      </c>
      <c r="D70" t="s">
        <v>461</v>
      </c>
      <c r="E70" s="176"/>
      <c r="F70" s="171"/>
      <c r="G70" s="171"/>
      <c r="H70" s="171"/>
      <c r="I70" s="171"/>
      <c r="J70" s="171"/>
      <c r="K70" s="171"/>
      <c r="L70" s="171"/>
      <c r="M70" s="171"/>
      <c r="N70" s="171"/>
      <c r="O70" s="171"/>
      <c r="P70" s="195"/>
      <c r="Q70" s="195"/>
      <c r="R70" s="195"/>
      <c r="S70" s="195"/>
      <c r="T70" s="195"/>
      <c r="U70" s="195"/>
      <c r="V70" s="195"/>
      <c r="W70" s="195"/>
      <c r="X70" s="195"/>
      <c r="Y70" s="195"/>
      <c r="Z70" s="173">
        <f t="array" ref="Z70">SUMPRODUCT(CLIN1_Material11[[#This Row],[Quantity
2019]:[Quantity
2028]],CLIN1_Material11[[#This Row],[Unit cost
2019]:[Unit cost
2028]])</f>
        <v>0</v>
      </c>
      <c r="AA70" s="173">
        <f>CLIN1_Material11[[#This Row],[Extended cost]]*$AF$2</f>
        <v>0</v>
      </c>
      <c r="AB70" s="173">
        <f>CLIN1_Material11[[#This Row],[Extended cost]]+CLIN1_Material11[[#This Row],[Profit]]</f>
        <v>0</v>
      </c>
      <c r="AC70" s="216"/>
    </row>
    <row r="71" spans="2:29" x14ac:dyDescent="0.35">
      <c r="B71" s="180" t="s">
        <v>2030</v>
      </c>
      <c r="C71" t="s">
        <v>460</v>
      </c>
      <c r="D71" t="s">
        <v>461</v>
      </c>
      <c r="E71" s="176"/>
      <c r="F71" s="171"/>
      <c r="G71" s="171"/>
      <c r="H71" s="171"/>
      <c r="I71" s="171"/>
      <c r="J71" s="171"/>
      <c r="K71" s="171"/>
      <c r="L71" s="171"/>
      <c r="M71" s="171"/>
      <c r="N71" s="171"/>
      <c r="O71" s="171"/>
      <c r="P71" s="195"/>
      <c r="Q71" s="195"/>
      <c r="R71" s="195"/>
      <c r="S71" s="195"/>
      <c r="T71" s="195"/>
      <c r="U71" s="195"/>
      <c r="V71" s="195"/>
      <c r="W71" s="195"/>
      <c r="X71" s="195"/>
      <c r="Y71" s="195"/>
      <c r="Z71" s="173">
        <f t="array" ref="Z71">SUMPRODUCT(CLIN1_Material11[[#This Row],[Quantity
2019]:[Quantity
2028]],CLIN1_Material11[[#This Row],[Unit cost
2019]:[Unit cost
2028]])</f>
        <v>0</v>
      </c>
      <c r="AA71" s="173">
        <f>CLIN1_Material11[[#This Row],[Extended cost]]*$AF$2</f>
        <v>0</v>
      </c>
      <c r="AB71" s="173">
        <f>CLIN1_Material11[[#This Row],[Extended cost]]+CLIN1_Material11[[#This Row],[Profit]]</f>
        <v>0</v>
      </c>
      <c r="AC71" s="216"/>
    </row>
    <row r="72" spans="2:29" x14ac:dyDescent="0.35">
      <c r="B72" s="180" t="s">
        <v>2031</v>
      </c>
      <c r="C72" t="s">
        <v>460</v>
      </c>
      <c r="D72" t="s">
        <v>461</v>
      </c>
      <c r="E72" s="176"/>
      <c r="F72" s="171"/>
      <c r="G72" s="171"/>
      <c r="H72" s="171"/>
      <c r="I72" s="171"/>
      <c r="J72" s="171"/>
      <c r="K72" s="171"/>
      <c r="L72" s="171"/>
      <c r="M72" s="171"/>
      <c r="N72" s="171"/>
      <c r="O72" s="171"/>
      <c r="P72" s="195"/>
      <c r="Q72" s="195"/>
      <c r="R72" s="195"/>
      <c r="S72" s="195"/>
      <c r="T72" s="195"/>
      <c r="U72" s="195"/>
      <c r="V72" s="195"/>
      <c r="W72" s="195"/>
      <c r="X72" s="195"/>
      <c r="Y72" s="195"/>
      <c r="Z72" s="173">
        <f t="array" ref="Z72">SUMPRODUCT(CLIN1_Material11[[#This Row],[Quantity
2019]:[Quantity
2028]],CLIN1_Material11[[#This Row],[Unit cost
2019]:[Unit cost
2028]])</f>
        <v>0</v>
      </c>
      <c r="AA72" s="173">
        <f>CLIN1_Material11[[#This Row],[Extended cost]]*$AF$2</f>
        <v>0</v>
      </c>
      <c r="AB72" s="173">
        <f>CLIN1_Material11[[#This Row],[Extended cost]]+CLIN1_Material11[[#This Row],[Profit]]</f>
        <v>0</v>
      </c>
      <c r="AC72" s="216"/>
    </row>
    <row r="73" spans="2:29" x14ac:dyDescent="0.35">
      <c r="B73" s="180" t="s">
        <v>2057</v>
      </c>
      <c r="C73" t="s">
        <v>460</v>
      </c>
      <c r="D73" t="s">
        <v>461</v>
      </c>
      <c r="E73" s="176"/>
      <c r="F73" s="171"/>
      <c r="G73" s="171"/>
      <c r="H73" s="171"/>
      <c r="I73" s="171"/>
      <c r="J73" s="171"/>
      <c r="K73" s="171"/>
      <c r="L73" s="171"/>
      <c r="M73" s="171"/>
      <c r="N73" s="171"/>
      <c r="O73" s="171"/>
      <c r="P73" s="195"/>
      <c r="Q73" s="195"/>
      <c r="R73" s="195"/>
      <c r="S73" s="195"/>
      <c r="T73" s="195"/>
      <c r="U73" s="195"/>
      <c r="V73" s="195"/>
      <c r="W73" s="195"/>
      <c r="X73" s="195"/>
      <c r="Y73" s="195"/>
      <c r="Z73" s="173">
        <f t="array" ref="Z73">SUMPRODUCT(CLIN1_Material11[[#This Row],[Quantity
2019]:[Quantity
2028]],CLIN1_Material11[[#This Row],[Unit cost
2019]:[Unit cost
2028]])</f>
        <v>0</v>
      </c>
      <c r="AA73" s="173">
        <f>CLIN1_Material11[[#This Row],[Extended cost]]*$AF$2</f>
        <v>0</v>
      </c>
      <c r="AB73" s="173">
        <f>CLIN1_Material11[[#This Row],[Extended cost]]+CLIN1_Material11[[#This Row],[Profit]]</f>
        <v>0</v>
      </c>
      <c r="AC73" s="216"/>
    </row>
    <row r="74" spans="2:29" x14ac:dyDescent="0.35">
      <c r="B74" s="180" t="s">
        <v>2058</v>
      </c>
      <c r="C74" t="s">
        <v>460</v>
      </c>
      <c r="D74" t="s">
        <v>461</v>
      </c>
      <c r="E74" s="176"/>
      <c r="F74" s="171"/>
      <c r="G74" s="171"/>
      <c r="H74" s="171"/>
      <c r="I74" s="171"/>
      <c r="J74" s="171"/>
      <c r="K74" s="171"/>
      <c r="L74" s="171"/>
      <c r="M74" s="171"/>
      <c r="N74" s="171"/>
      <c r="O74" s="171"/>
      <c r="P74" s="195"/>
      <c r="Q74" s="195"/>
      <c r="R74" s="195"/>
      <c r="S74" s="195"/>
      <c r="T74" s="195"/>
      <c r="U74" s="195"/>
      <c r="V74" s="195"/>
      <c r="W74" s="195"/>
      <c r="X74" s="195"/>
      <c r="Y74" s="195"/>
      <c r="Z74" s="173">
        <f t="array" ref="Z74">SUMPRODUCT(CLIN1_Material11[[#This Row],[Quantity
2019]:[Quantity
2028]],CLIN1_Material11[[#This Row],[Unit cost
2019]:[Unit cost
2028]])</f>
        <v>0</v>
      </c>
      <c r="AA74" s="173">
        <f>CLIN1_Material11[[#This Row],[Extended cost]]*$AF$2</f>
        <v>0</v>
      </c>
      <c r="AB74" s="173">
        <f>CLIN1_Material11[[#This Row],[Extended cost]]+CLIN1_Material11[[#This Row],[Profit]]</f>
        <v>0</v>
      </c>
      <c r="AC74" s="216"/>
    </row>
    <row r="75" spans="2:29" x14ac:dyDescent="0.35">
      <c r="B75" s="180" t="s">
        <v>2059</v>
      </c>
      <c r="C75" t="s">
        <v>460</v>
      </c>
      <c r="D75" t="s">
        <v>461</v>
      </c>
      <c r="E75" s="176"/>
      <c r="F75" s="171"/>
      <c r="G75" s="171"/>
      <c r="H75" s="171"/>
      <c r="I75" s="171"/>
      <c r="J75" s="171"/>
      <c r="K75" s="171"/>
      <c r="L75" s="171"/>
      <c r="M75" s="171"/>
      <c r="N75" s="171"/>
      <c r="O75" s="171"/>
      <c r="P75" s="195"/>
      <c r="Q75" s="195"/>
      <c r="R75" s="195"/>
      <c r="S75" s="195"/>
      <c r="T75" s="195"/>
      <c r="U75" s="195"/>
      <c r="V75" s="195"/>
      <c r="W75" s="195"/>
      <c r="X75" s="195"/>
      <c r="Y75" s="195"/>
      <c r="Z75" s="173">
        <f t="array" ref="Z75">SUMPRODUCT(CLIN1_Material11[[#This Row],[Quantity
2019]:[Quantity
2028]],CLIN1_Material11[[#This Row],[Unit cost
2019]:[Unit cost
2028]])</f>
        <v>0</v>
      </c>
      <c r="AA75" s="173">
        <f>CLIN1_Material11[[#This Row],[Extended cost]]*$AF$2</f>
        <v>0</v>
      </c>
      <c r="AB75" s="173">
        <f>CLIN1_Material11[[#This Row],[Extended cost]]+CLIN1_Material11[[#This Row],[Profit]]</f>
        <v>0</v>
      </c>
      <c r="AC75" s="216"/>
    </row>
    <row r="76" spans="2:29" x14ac:dyDescent="0.35">
      <c r="B76" s="180" t="s">
        <v>2214</v>
      </c>
      <c r="C76" t="s">
        <v>460</v>
      </c>
      <c r="D76" t="s">
        <v>461</v>
      </c>
      <c r="E76" s="176"/>
      <c r="F76" s="171"/>
      <c r="G76" s="171"/>
      <c r="H76" s="171"/>
      <c r="I76" s="171"/>
      <c r="J76" s="171"/>
      <c r="K76" s="171"/>
      <c r="L76" s="171"/>
      <c r="M76" s="171"/>
      <c r="N76" s="171"/>
      <c r="O76" s="171"/>
      <c r="P76" s="195"/>
      <c r="Q76" s="195"/>
      <c r="R76" s="195"/>
      <c r="S76" s="195"/>
      <c r="T76" s="195"/>
      <c r="U76" s="195"/>
      <c r="V76" s="195"/>
      <c r="W76" s="195"/>
      <c r="X76" s="195"/>
      <c r="Y76" s="195"/>
      <c r="Z76" s="173">
        <f t="array" ref="Z76">SUMPRODUCT(CLIN1_Material11[[#This Row],[Quantity
2019]:[Quantity
2028]],CLIN1_Material11[[#This Row],[Unit cost
2019]:[Unit cost
2028]])</f>
        <v>0</v>
      </c>
      <c r="AA76" s="173">
        <f>CLIN1_Material11[[#This Row],[Extended cost]]*$AF$2</f>
        <v>0</v>
      </c>
      <c r="AB76" s="173">
        <f>CLIN1_Material11[[#This Row],[Extended cost]]+CLIN1_Material11[[#This Row],[Profit]]</f>
        <v>0</v>
      </c>
      <c r="AC76" s="216"/>
    </row>
    <row r="77" spans="2:29" x14ac:dyDescent="0.35">
      <c r="B77" s="180" t="s">
        <v>2215</v>
      </c>
      <c r="C77" t="s">
        <v>460</v>
      </c>
      <c r="D77" t="s">
        <v>461</v>
      </c>
      <c r="E77" s="176"/>
      <c r="F77" s="171"/>
      <c r="G77" s="171"/>
      <c r="H77" s="171"/>
      <c r="I77" s="171"/>
      <c r="J77" s="171"/>
      <c r="K77" s="171"/>
      <c r="L77" s="171"/>
      <c r="M77" s="171"/>
      <c r="N77" s="171"/>
      <c r="O77" s="171"/>
      <c r="P77" s="195"/>
      <c r="Q77" s="195"/>
      <c r="R77" s="195"/>
      <c r="S77" s="195"/>
      <c r="T77" s="195"/>
      <c r="U77" s="195"/>
      <c r="V77" s="195"/>
      <c r="W77" s="195"/>
      <c r="X77" s="195"/>
      <c r="Y77" s="195"/>
      <c r="Z77" s="173">
        <f t="array" ref="Z77">SUMPRODUCT(CLIN1_Material11[[#This Row],[Quantity
2019]:[Quantity
2028]],CLIN1_Material11[[#This Row],[Unit cost
2019]:[Unit cost
2028]])</f>
        <v>0</v>
      </c>
      <c r="AA77" s="173">
        <f>CLIN1_Material11[[#This Row],[Extended cost]]*$AF$2</f>
        <v>0</v>
      </c>
      <c r="AB77" s="173">
        <f>CLIN1_Material11[[#This Row],[Extended cost]]+CLIN1_Material11[[#This Row],[Profit]]</f>
        <v>0</v>
      </c>
      <c r="AC77" s="216"/>
    </row>
    <row r="78" spans="2:29" x14ac:dyDescent="0.35">
      <c r="B78" s="180" t="s">
        <v>2216</v>
      </c>
      <c r="C78" t="s">
        <v>460</v>
      </c>
      <c r="D78" t="s">
        <v>461</v>
      </c>
      <c r="E78" s="176"/>
      <c r="F78" s="171"/>
      <c r="G78" s="171"/>
      <c r="H78" s="171"/>
      <c r="I78" s="171"/>
      <c r="J78" s="171"/>
      <c r="K78" s="171"/>
      <c r="L78" s="171"/>
      <c r="M78" s="171"/>
      <c r="N78" s="171"/>
      <c r="O78" s="171"/>
      <c r="P78" s="195"/>
      <c r="Q78" s="195"/>
      <c r="R78" s="195"/>
      <c r="S78" s="195"/>
      <c r="T78" s="195"/>
      <c r="U78" s="195"/>
      <c r="V78" s="195"/>
      <c r="W78" s="195"/>
      <c r="X78" s="195"/>
      <c r="Y78" s="195"/>
      <c r="Z78" s="173">
        <f t="array" ref="Z78">SUMPRODUCT(CLIN1_Material11[[#This Row],[Quantity
2019]:[Quantity
2028]],CLIN1_Material11[[#This Row],[Unit cost
2019]:[Unit cost
2028]])</f>
        <v>0</v>
      </c>
      <c r="AA78" s="173">
        <f>CLIN1_Material11[[#This Row],[Extended cost]]*$AF$2</f>
        <v>0</v>
      </c>
      <c r="AB78" s="173">
        <f>CLIN1_Material11[[#This Row],[Extended cost]]+CLIN1_Material11[[#This Row],[Profit]]</f>
        <v>0</v>
      </c>
      <c r="AC78" s="216"/>
    </row>
    <row r="79" spans="2:29" x14ac:dyDescent="0.35">
      <c r="B79" s="180" t="s">
        <v>2242</v>
      </c>
      <c r="C79" t="s">
        <v>460</v>
      </c>
      <c r="D79" t="s">
        <v>461</v>
      </c>
      <c r="E79" s="176"/>
      <c r="F79" s="171"/>
      <c r="G79" s="171"/>
      <c r="H79" s="171"/>
      <c r="I79" s="171"/>
      <c r="J79" s="171"/>
      <c r="K79" s="171"/>
      <c r="L79" s="171"/>
      <c r="M79" s="171"/>
      <c r="N79" s="171"/>
      <c r="O79" s="171"/>
      <c r="P79" s="195"/>
      <c r="Q79" s="195"/>
      <c r="R79" s="195"/>
      <c r="S79" s="195"/>
      <c r="T79" s="195"/>
      <c r="U79" s="195"/>
      <c r="V79" s="195"/>
      <c r="W79" s="195"/>
      <c r="X79" s="195"/>
      <c r="Y79" s="195"/>
      <c r="Z79" s="173">
        <f t="array" ref="Z79">SUMPRODUCT(CLIN1_Material11[[#This Row],[Quantity
2019]:[Quantity
2028]],CLIN1_Material11[[#This Row],[Unit cost
2019]:[Unit cost
2028]])</f>
        <v>0</v>
      </c>
      <c r="AA79" s="173">
        <f>CLIN1_Material11[[#This Row],[Extended cost]]*$AF$2</f>
        <v>0</v>
      </c>
      <c r="AB79" s="173">
        <f>CLIN1_Material11[[#This Row],[Extended cost]]+CLIN1_Material11[[#This Row],[Profit]]</f>
        <v>0</v>
      </c>
      <c r="AC79" s="216"/>
    </row>
    <row r="80" spans="2:29" x14ac:dyDescent="0.35">
      <c r="B80" s="180" t="s">
        <v>2243</v>
      </c>
      <c r="C80" t="s">
        <v>460</v>
      </c>
      <c r="D80" t="s">
        <v>461</v>
      </c>
      <c r="E80" s="176"/>
      <c r="F80" s="171"/>
      <c r="G80" s="171"/>
      <c r="H80" s="171"/>
      <c r="I80" s="171"/>
      <c r="J80" s="171"/>
      <c r="K80" s="171"/>
      <c r="L80" s="171"/>
      <c r="M80" s="171"/>
      <c r="N80" s="171"/>
      <c r="O80" s="171"/>
      <c r="P80" s="195"/>
      <c r="Q80" s="195"/>
      <c r="R80" s="195"/>
      <c r="S80" s="195"/>
      <c r="T80" s="195"/>
      <c r="U80" s="195"/>
      <c r="V80" s="195"/>
      <c r="W80" s="195"/>
      <c r="X80" s="195"/>
      <c r="Y80" s="195"/>
      <c r="Z80" s="173">
        <f t="array" ref="Z80">SUMPRODUCT(CLIN1_Material11[[#This Row],[Quantity
2019]:[Quantity
2028]],CLIN1_Material11[[#This Row],[Unit cost
2019]:[Unit cost
2028]])</f>
        <v>0</v>
      </c>
      <c r="AA80" s="173">
        <f>CLIN1_Material11[[#This Row],[Extended cost]]*$AF$2</f>
        <v>0</v>
      </c>
      <c r="AB80" s="173">
        <f>CLIN1_Material11[[#This Row],[Extended cost]]+CLIN1_Material11[[#This Row],[Profit]]</f>
        <v>0</v>
      </c>
      <c r="AC80" s="216"/>
    </row>
    <row r="81" spans="2:29" x14ac:dyDescent="0.35">
      <c r="B81" s="180" t="s">
        <v>2244</v>
      </c>
      <c r="C81" t="s">
        <v>460</v>
      </c>
      <c r="D81" t="s">
        <v>461</v>
      </c>
      <c r="E81" s="176"/>
      <c r="F81" s="171"/>
      <c r="G81" s="171"/>
      <c r="H81" s="171"/>
      <c r="I81" s="171"/>
      <c r="J81" s="171"/>
      <c r="K81" s="171"/>
      <c r="L81" s="171"/>
      <c r="M81" s="171"/>
      <c r="N81" s="171"/>
      <c r="O81" s="171"/>
      <c r="P81" s="195"/>
      <c r="Q81" s="195"/>
      <c r="R81" s="195"/>
      <c r="S81" s="195"/>
      <c r="T81" s="195"/>
      <c r="U81" s="195"/>
      <c r="V81" s="195"/>
      <c r="W81" s="195"/>
      <c r="X81" s="195"/>
      <c r="Y81" s="195"/>
      <c r="Z81" s="173">
        <f t="array" ref="Z81">SUMPRODUCT(CLIN1_Material11[[#This Row],[Quantity
2019]:[Quantity
2028]],CLIN1_Material11[[#This Row],[Unit cost
2019]:[Unit cost
2028]])</f>
        <v>0</v>
      </c>
      <c r="AA81" s="173">
        <f>CLIN1_Material11[[#This Row],[Extended cost]]*$AF$2</f>
        <v>0</v>
      </c>
      <c r="AB81" s="173">
        <f>CLIN1_Material11[[#This Row],[Extended cost]]+CLIN1_Material11[[#This Row],[Profit]]</f>
        <v>0</v>
      </c>
      <c r="AC81" s="216"/>
    </row>
    <row r="82" spans="2:29" x14ac:dyDescent="0.35">
      <c r="B82" s="180" t="s">
        <v>2270</v>
      </c>
      <c r="C82" t="s">
        <v>460</v>
      </c>
      <c r="D82" t="s">
        <v>461</v>
      </c>
      <c r="E82" s="176"/>
      <c r="F82" s="171"/>
      <c r="G82" s="171"/>
      <c r="H82" s="171"/>
      <c r="I82" s="171"/>
      <c r="J82" s="171"/>
      <c r="K82" s="171"/>
      <c r="L82" s="171"/>
      <c r="M82" s="171"/>
      <c r="N82" s="171"/>
      <c r="O82" s="171"/>
      <c r="P82" s="195"/>
      <c r="Q82" s="195"/>
      <c r="R82" s="195"/>
      <c r="S82" s="195"/>
      <c r="T82" s="195"/>
      <c r="U82" s="195"/>
      <c r="V82" s="195"/>
      <c r="W82" s="195"/>
      <c r="X82" s="195"/>
      <c r="Y82" s="195"/>
      <c r="Z82" s="173">
        <f t="array" ref="Z82">SUMPRODUCT(CLIN1_Material11[[#This Row],[Quantity
2019]:[Quantity
2028]],CLIN1_Material11[[#This Row],[Unit cost
2019]:[Unit cost
2028]])</f>
        <v>0</v>
      </c>
      <c r="AA82" s="173">
        <f>CLIN1_Material11[[#This Row],[Extended cost]]*$AF$2</f>
        <v>0</v>
      </c>
      <c r="AB82" s="173">
        <f>CLIN1_Material11[[#This Row],[Extended cost]]+CLIN1_Material11[[#This Row],[Profit]]</f>
        <v>0</v>
      </c>
      <c r="AC82" s="216"/>
    </row>
    <row r="83" spans="2:29" x14ac:dyDescent="0.35">
      <c r="B83" s="180" t="s">
        <v>2271</v>
      </c>
      <c r="C83" t="s">
        <v>460</v>
      </c>
      <c r="D83" t="s">
        <v>461</v>
      </c>
      <c r="E83" s="176"/>
      <c r="F83" s="171"/>
      <c r="G83" s="171"/>
      <c r="H83" s="171"/>
      <c r="I83" s="171"/>
      <c r="J83" s="171"/>
      <c r="K83" s="171"/>
      <c r="L83" s="171"/>
      <c r="M83" s="171"/>
      <c r="N83" s="171"/>
      <c r="O83" s="171"/>
      <c r="P83" s="195"/>
      <c r="Q83" s="195"/>
      <c r="R83" s="195"/>
      <c r="S83" s="195"/>
      <c r="T83" s="195"/>
      <c r="U83" s="195"/>
      <c r="V83" s="195"/>
      <c r="W83" s="195"/>
      <c r="X83" s="195"/>
      <c r="Y83" s="195"/>
      <c r="Z83" s="173">
        <f t="array" ref="Z83">SUMPRODUCT(CLIN1_Material11[[#This Row],[Quantity
2019]:[Quantity
2028]],CLIN1_Material11[[#This Row],[Unit cost
2019]:[Unit cost
2028]])</f>
        <v>0</v>
      </c>
      <c r="AA83" s="173">
        <f>CLIN1_Material11[[#This Row],[Extended cost]]*$AF$2</f>
        <v>0</v>
      </c>
      <c r="AB83" s="173">
        <f>CLIN1_Material11[[#This Row],[Extended cost]]+CLIN1_Material11[[#This Row],[Profit]]</f>
        <v>0</v>
      </c>
      <c r="AC83" s="216"/>
    </row>
    <row r="84" spans="2:29" x14ac:dyDescent="0.35">
      <c r="B84" s="180" t="s">
        <v>2272</v>
      </c>
      <c r="C84" t="s">
        <v>460</v>
      </c>
      <c r="D84" t="s">
        <v>461</v>
      </c>
      <c r="E84" s="176"/>
      <c r="F84" s="171"/>
      <c r="G84" s="171"/>
      <c r="H84" s="171"/>
      <c r="I84" s="171"/>
      <c r="J84" s="171"/>
      <c r="K84" s="171"/>
      <c r="L84" s="171"/>
      <c r="M84" s="171"/>
      <c r="N84" s="171"/>
      <c r="O84" s="171"/>
      <c r="P84" s="195"/>
      <c r="Q84" s="195"/>
      <c r="R84" s="195"/>
      <c r="S84" s="195"/>
      <c r="T84" s="195"/>
      <c r="U84" s="195"/>
      <c r="V84" s="195"/>
      <c r="W84" s="195"/>
      <c r="X84" s="195"/>
      <c r="Y84" s="195"/>
      <c r="Z84" s="173">
        <f t="array" ref="Z84">SUMPRODUCT(CLIN1_Material11[[#This Row],[Quantity
2019]:[Quantity
2028]],CLIN1_Material11[[#This Row],[Unit cost
2019]:[Unit cost
2028]])</f>
        <v>0</v>
      </c>
      <c r="AA84" s="173">
        <f>CLIN1_Material11[[#This Row],[Extended cost]]*$AF$2</f>
        <v>0</v>
      </c>
      <c r="AB84" s="173">
        <f>CLIN1_Material11[[#This Row],[Extended cost]]+CLIN1_Material11[[#This Row],[Profit]]</f>
        <v>0</v>
      </c>
      <c r="AC84" s="216"/>
    </row>
    <row r="85" spans="2:29" x14ac:dyDescent="0.35">
      <c r="B85" s="180" t="s">
        <v>2414</v>
      </c>
      <c r="C85" t="s">
        <v>460</v>
      </c>
      <c r="D85" t="s">
        <v>461</v>
      </c>
      <c r="E85" s="176"/>
      <c r="F85" s="171"/>
      <c r="G85" s="171"/>
      <c r="H85" s="171"/>
      <c r="I85" s="171"/>
      <c r="J85" s="171"/>
      <c r="K85" s="171"/>
      <c r="L85" s="171"/>
      <c r="M85" s="171"/>
      <c r="N85" s="171"/>
      <c r="O85" s="171"/>
      <c r="P85" s="195"/>
      <c r="Q85" s="195"/>
      <c r="R85" s="195"/>
      <c r="S85" s="195"/>
      <c r="T85" s="195"/>
      <c r="U85" s="195"/>
      <c r="V85" s="195"/>
      <c r="W85" s="195"/>
      <c r="X85" s="195"/>
      <c r="Y85" s="195"/>
      <c r="Z85" s="173">
        <f t="array" ref="Z85">SUMPRODUCT(CLIN1_Material11[[#This Row],[Quantity
2019]:[Quantity
2028]],CLIN1_Material11[[#This Row],[Unit cost
2019]:[Unit cost
2028]])</f>
        <v>0</v>
      </c>
      <c r="AA85" s="173">
        <f>CLIN1_Material11[[#This Row],[Extended cost]]*$AF$2</f>
        <v>0</v>
      </c>
      <c r="AB85" s="173">
        <f>CLIN1_Material11[[#This Row],[Extended cost]]+CLIN1_Material11[[#This Row],[Profit]]</f>
        <v>0</v>
      </c>
      <c r="AC85" s="216"/>
    </row>
    <row r="86" spans="2:29" x14ac:dyDescent="0.35">
      <c r="B86" s="180" t="s">
        <v>2415</v>
      </c>
      <c r="C86" t="s">
        <v>460</v>
      </c>
      <c r="D86" t="s">
        <v>461</v>
      </c>
      <c r="E86" s="176"/>
      <c r="F86" s="171"/>
      <c r="G86" s="171"/>
      <c r="H86" s="171"/>
      <c r="I86" s="171"/>
      <c r="J86" s="171"/>
      <c r="K86" s="171"/>
      <c r="L86" s="171"/>
      <c r="M86" s="171"/>
      <c r="N86" s="171"/>
      <c r="O86" s="171"/>
      <c r="P86" s="195"/>
      <c r="Q86" s="195"/>
      <c r="R86" s="195"/>
      <c r="S86" s="195"/>
      <c r="T86" s="195"/>
      <c r="U86" s="195"/>
      <c r="V86" s="195"/>
      <c r="W86" s="195"/>
      <c r="X86" s="195"/>
      <c r="Y86" s="195"/>
      <c r="Z86" s="173">
        <f t="array" ref="Z86">SUMPRODUCT(CLIN1_Material11[[#This Row],[Quantity
2019]:[Quantity
2028]],CLIN1_Material11[[#This Row],[Unit cost
2019]:[Unit cost
2028]])</f>
        <v>0</v>
      </c>
      <c r="AA86" s="173">
        <f>CLIN1_Material11[[#This Row],[Extended cost]]*$AF$2</f>
        <v>0</v>
      </c>
      <c r="AB86" s="173">
        <f>CLIN1_Material11[[#This Row],[Extended cost]]+CLIN1_Material11[[#This Row],[Profit]]</f>
        <v>0</v>
      </c>
      <c r="AC86" s="216"/>
    </row>
    <row r="87" spans="2:29" x14ac:dyDescent="0.35">
      <c r="B87" s="180" t="s">
        <v>2416</v>
      </c>
      <c r="C87" t="s">
        <v>460</v>
      </c>
      <c r="D87" t="s">
        <v>461</v>
      </c>
      <c r="E87" s="176"/>
      <c r="F87" s="171"/>
      <c r="G87" s="171"/>
      <c r="H87" s="171"/>
      <c r="I87" s="171"/>
      <c r="J87" s="171"/>
      <c r="K87" s="171"/>
      <c r="L87" s="171"/>
      <c r="M87" s="171"/>
      <c r="N87" s="171"/>
      <c r="O87" s="171"/>
      <c r="P87" s="195"/>
      <c r="Q87" s="195"/>
      <c r="R87" s="195"/>
      <c r="S87" s="195"/>
      <c r="T87" s="195"/>
      <c r="U87" s="195"/>
      <c r="V87" s="195"/>
      <c r="W87" s="195"/>
      <c r="X87" s="195"/>
      <c r="Y87" s="195"/>
      <c r="Z87" s="173">
        <f t="array" ref="Z87">SUMPRODUCT(CLIN1_Material11[[#This Row],[Quantity
2019]:[Quantity
2028]],CLIN1_Material11[[#This Row],[Unit cost
2019]:[Unit cost
2028]])</f>
        <v>0</v>
      </c>
      <c r="AA87" s="173">
        <f>CLIN1_Material11[[#This Row],[Extended cost]]*$AF$2</f>
        <v>0</v>
      </c>
      <c r="AB87" s="173">
        <f>CLIN1_Material11[[#This Row],[Extended cost]]+CLIN1_Material11[[#This Row],[Profit]]</f>
        <v>0</v>
      </c>
      <c r="AC87" s="216"/>
    </row>
    <row r="88" spans="2:29" x14ac:dyDescent="0.35">
      <c r="B88" s="180" t="s">
        <v>2417</v>
      </c>
      <c r="C88" t="s">
        <v>460</v>
      </c>
      <c r="D88" t="s">
        <v>461</v>
      </c>
      <c r="E88" s="176"/>
      <c r="F88" s="171"/>
      <c r="G88" s="171"/>
      <c r="H88" s="171"/>
      <c r="I88" s="171"/>
      <c r="J88" s="171"/>
      <c r="K88" s="171"/>
      <c r="L88" s="171"/>
      <c r="M88" s="171"/>
      <c r="N88" s="171"/>
      <c r="O88" s="171"/>
      <c r="P88" s="195"/>
      <c r="Q88" s="195"/>
      <c r="R88" s="195"/>
      <c r="S88" s="195"/>
      <c r="T88" s="195"/>
      <c r="U88" s="195"/>
      <c r="V88" s="195"/>
      <c r="W88" s="195"/>
      <c r="X88" s="195"/>
      <c r="Y88" s="195"/>
      <c r="Z88" s="173">
        <f t="array" ref="Z88">SUMPRODUCT(CLIN1_Material11[[#This Row],[Quantity
2019]:[Quantity
2028]],CLIN1_Material11[[#This Row],[Unit cost
2019]:[Unit cost
2028]])</f>
        <v>0</v>
      </c>
      <c r="AA88" s="173">
        <f>CLIN1_Material11[[#This Row],[Extended cost]]*$AF$2</f>
        <v>0</v>
      </c>
      <c r="AB88" s="173">
        <f>CLIN1_Material11[[#This Row],[Extended cost]]+CLIN1_Material11[[#This Row],[Profit]]</f>
        <v>0</v>
      </c>
      <c r="AC88" s="216"/>
    </row>
    <row r="89" spans="2:29" x14ac:dyDescent="0.35">
      <c r="B89" s="180" t="s">
        <v>2418</v>
      </c>
      <c r="C89" t="s">
        <v>460</v>
      </c>
      <c r="D89" t="s">
        <v>461</v>
      </c>
      <c r="E89" s="176"/>
      <c r="F89" s="171"/>
      <c r="G89" s="171"/>
      <c r="H89" s="171"/>
      <c r="I89" s="171"/>
      <c r="J89" s="171"/>
      <c r="K89" s="171"/>
      <c r="L89" s="171"/>
      <c r="M89" s="171"/>
      <c r="N89" s="171"/>
      <c r="O89" s="171"/>
      <c r="P89" s="195"/>
      <c r="Q89" s="195"/>
      <c r="R89" s="195"/>
      <c r="S89" s="195"/>
      <c r="T89" s="195"/>
      <c r="U89" s="195"/>
      <c r="V89" s="195"/>
      <c r="W89" s="195"/>
      <c r="X89" s="195"/>
      <c r="Y89" s="195"/>
      <c r="Z89" s="173">
        <f t="array" ref="Z89">SUMPRODUCT(CLIN1_Material11[[#This Row],[Quantity
2019]:[Quantity
2028]],CLIN1_Material11[[#This Row],[Unit cost
2019]:[Unit cost
2028]])</f>
        <v>0</v>
      </c>
      <c r="AA89" s="173">
        <f>CLIN1_Material11[[#This Row],[Extended cost]]*$AF$2</f>
        <v>0</v>
      </c>
      <c r="AB89" s="173">
        <f>CLIN1_Material11[[#This Row],[Extended cost]]+CLIN1_Material11[[#This Row],[Profit]]</f>
        <v>0</v>
      </c>
      <c r="AC89" s="216"/>
    </row>
    <row r="90" spans="2:29" x14ac:dyDescent="0.35">
      <c r="B90" s="180" t="s">
        <v>2419</v>
      </c>
      <c r="C90" t="s">
        <v>460</v>
      </c>
      <c r="D90" t="s">
        <v>461</v>
      </c>
      <c r="E90" s="176"/>
      <c r="F90" s="171"/>
      <c r="G90" s="171"/>
      <c r="H90" s="171"/>
      <c r="I90" s="171"/>
      <c r="J90" s="171"/>
      <c r="K90" s="171"/>
      <c r="L90" s="171"/>
      <c r="M90" s="171"/>
      <c r="N90" s="171"/>
      <c r="O90" s="171"/>
      <c r="P90" s="195"/>
      <c r="Q90" s="195"/>
      <c r="R90" s="195"/>
      <c r="S90" s="195"/>
      <c r="T90" s="195"/>
      <c r="U90" s="195"/>
      <c r="V90" s="195"/>
      <c r="W90" s="195"/>
      <c r="X90" s="195"/>
      <c r="Y90" s="195"/>
      <c r="Z90" s="173">
        <f t="array" ref="Z90">SUMPRODUCT(CLIN1_Material11[[#This Row],[Quantity
2019]:[Quantity
2028]],CLIN1_Material11[[#This Row],[Unit cost
2019]:[Unit cost
2028]])</f>
        <v>0</v>
      </c>
      <c r="AA90" s="173">
        <f>CLIN1_Material11[[#This Row],[Extended cost]]*$AF$2</f>
        <v>0</v>
      </c>
      <c r="AB90" s="173">
        <f>CLIN1_Material11[[#This Row],[Extended cost]]+CLIN1_Material11[[#This Row],[Profit]]</f>
        <v>0</v>
      </c>
      <c r="AC90" s="216"/>
    </row>
    <row r="91" spans="2:29" x14ac:dyDescent="0.35">
      <c r="B91" s="180" t="s">
        <v>2420</v>
      </c>
      <c r="C91" t="s">
        <v>460</v>
      </c>
      <c r="D91" t="s">
        <v>461</v>
      </c>
      <c r="E91" s="176"/>
      <c r="F91" s="171"/>
      <c r="G91" s="171"/>
      <c r="H91" s="171"/>
      <c r="I91" s="171"/>
      <c r="J91" s="171"/>
      <c r="K91" s="171"/>
      <c r="L91" s="171"/>
      <c r="M91" s="171"/>
      <c r="N91" s="171"/>
      <c r="O91" s="171"/>
      <c r="P91" s="195"/>
      <c r="Q91" s="195"/>
      <c r="R91" s="195"/>
      <c r="S91" s="195"/>
      <c r="T91" s="195"/>
      <c r="U91" s="195"/>
      <c r="V91" s="195"/>
      <c r="W91" s="195"/>
      <c r="X91" s="195"/>
      <c r="Y91" s="195"/>
      <c r="Z91" s="173">
        <f t="array" ref="Z91">SUMPRODUCT(CLIN1_Material11[[#This Row],[Quantity
2019]:[Quantity
2028]],CLIN1_Material11[[#This Row],[Unit cost
2019]:[Unit cost
2028]])</f>
        <v>0</v>
      </c>
      <c r="AA91" s="173">
        <f>CLIN1_Material11[[#This Row],[Extended cost]]*$AF$2</f>
        <v>0</v>
      </c>
      <c r="AB91" s="173">
        <f>CLIN1_Material11[[#This Row],[Extended cost]]+CLIN1_Material11[[#This Row],[Profit]]</f>
        <v>0</v>
      </c>
      <c r="AC91" s="216"/>
    </row>
    <row r="92" spans="2:29" x14ac:dyDescent="0.35">
      <c r="B92" s="180" t="s">
        <v>2421</v>
      </c>
      <c r="C92" t="s">
        <v>460</v>
      </c>
      <c r="D92" t="s">
        <v>461</v>
      </c>
      <c r="E92" s="176"/>
      <c r="F92" s="171"/>
      <c r="G92" s="171"/>
      <c r="H92" s="171"/>
      <c r="I92" s="171"/>
      <c r="J92" s="171"/>
      <c r="K92" s="171"/>
      <c r="L92" s="171"/>
      <c r="M92" s="171"/>
      <c r="N92" s="171"/>
      <c r="O92" s="171"/>
      <c r="P92" s="195"/>
      <c r="Q92" s="195"/>
      <c r="R92" s="195"/>
      <c r="S92" s="195"/>
      <c r="T92" s="195"/>
      <c r="U92" s="195"/>
      <c r="V92" s="195"/>
      <c r="W92" s="195"/>
      <c r="X92" s="195"/>
      <c r="Y92" s="195"/>
      <c r="Z92" s="173">
        <f t="array" ref="Z92">SUMPRODUCT(CLIN1_Material11[[#This Row],[Quantity
2019]:[Quantity
2028]],CLIN1_Material11[[#This Row],[Unit cost
2019]:[Unit cost
2028]])</f>
        <v>0</v>
      </c>
      <c r="AA92" s="173">
        <f>CLIN1_Material11[[#This Row],[Extended cost]]*$AF$2</f>
        <v>0</v>
      </c>
      <c r="AB92" s="173">
        <f>CLIN1_Material11[[#This Row],[Extended cost]]+CLIN1_Material11[[#This Row],[Profit]]</f>
        <v>0</v>
      </c>
      <c r="AC92" s="216"/>
    </row>
    <row r="93" spans="2:29" x14ac:dyDescent="0.35">
      <c r="B93" s="180" t="s">
        <v>2422</v>
      </c>
      <c r="C93" t="s">
        <v>460</v>
      </c>
      <c r="D93" t="s">
        <v>461</v>
      </c>
      <c r="E93" s="176"/>
      <c r="F93" s="171"/>
      <c r="G93" s="171"/>
      <c r="H93" s="171"/>
      <c r="I93" s="171"/>
      <c r="J93" s="171"/>
      <c r="K93" s="171"/>
      <c r="L93" s="171"/>
      <c r="M93" s="171"/>
      <c r="N93" s="171"/>
      <c r="O93" s="171"/>
      <c r="P93" s="195"/>
      <c r="Q93" s="195"/>
      <c r="R93" s="195"/>
      <c r="S93" s="195"/>
      <c r="T93" s="195"/>
      <c r="U93" s="195"/>
      <c r="V93" s="195"/>
      <c r="W93" s="195"/>
      <c r="X93" s="195"/>
      <c r="Y93" s="195"/>
      <c r="Z93" s="173">
        <f t="array" ref="Z93">SUMPRODUCT(CLIN1_Material11[[#This Row],[Quantity
2019]:[Quantity
2028]],CLIN1_Material11[[#This Row],[Unit cost
2019]:[Unit cost
2028]])</f>
        <v>0</v>
      </c>
      <c r="AA93" s="173">
        <f>CLIN1_Material11[[#This Row],[Extended cost]]*$AF$2</f>
        <v>0</v>
      </c>
      <c r="AB93" s="173">
        <f>CLIN1_Material11[[#This Row],[Extended cost]]+CLIN1_Material11[[#This Row],[Profit]]</f>
        <v>0</v>
      </c>
      <c r="AC93" s="216"/>
    </row>
    <row r="94" spans="2:29" x14ac:dyDescent="0.35">
      <c r="B94" s="180" t="s">
        <v>2423</v>
      </c>
      <c r="C94" t="s">
        <v>460</v>
      </c>
      <c r="D94" t="s">
        <v>461</v>
      </c>
      <c r="E94" s="176"/>
      <c r="F94" s="171"/>
      <c r="G94" s="171"/>
      <c r="H94" s="171"/>
      <c r="I94" s="171"/>
      <c r="J94" s="171"/>
      <c r="K94" s="171"/>
      <c r="L94" s="171"/>
      <c r="M94" s="171"/>
      <c r="N94" s="171"/>
      <c r="O94" s="171"/>
      <c r="P94" s="195"/>
      <c r="Q94" s="195"/>
      <c r="R94" s="195"/>
      <c r="S94" s="195"/>
      <c r="T94" s="195"/>
      <c r="U94" s="195"/>
      <c r="V94" s="195"/>
      <c r="W94" s="195"/>
      <c r="X94" s="195"/>
      <c r="Y94" s="195"/>
      <c r="Z94" s="173">
        <f t="array" ref="Z94">SUMPRODUCT(CLIN1_Material11[[#This Row],[Quantity
2019]:[Quantity
2028]],CLIN1_Material11[[#This Row],[Unit cost
2019]:[Unit cost
2028]])</f>
        <v>0</v>
      </c>
      <c r="AA94" s="173">
        <f>CLIN1_Material11[[#This Row],[Extended cost]]*$AF$2</f>
        <v>0</v>
      </c>
      <c r="AB94" s="173">
        <f>CLIN1_Material11[[#This Row],[Extended cost]]+CLIN1_Material11[[#This Row],[Profit]]</f>
        <v>0</v>
      </c>
      <c r="AC94" s="216"/>
    </row>
    <row r="95" spans="2:29" x14ac:dyDescent="0.35">
      <c r="B95" s="180" t="s">
        <v>2424</v>
      </c>
      <c r="C95" t="s">
        <v>460</v>
      </c>
      <c r="D95" t="s">
        <v>461</v>
      </c>
      <c r="E95" s="176"/>
      <c r="F95" s="171"/>
      <c r="G95" s="171"/>
      <c r="H95" s="171"/>
      <c r="I95" s="171"/>
      <c r="J95" s="171"/>
      <c r="K95" s="171"/>
      <c r="L95" s="171"/>
      <c r="M95" s="171"/>
      <c r="N95" s="171"/>
      <c r="O95" s="171"/>
      <c r="P95" s="195"/>
      <c r="Q95" s="195"/>
      <c r="R95" s="195"/>
      <c r="S95" s="195"/>
      <c r="T95" s="195"/>
      <c r="U95" s="195"/>
      <c r="V95" s="195"/>
      <c r="W95" s="195"/>
      <c r="X95" s="195"/>
      <c r="Y95" s="195"/>
      <c r="Z95" s="173">
        <f t="array" ref="Z95">SUMPRODUCT(CLIN1_Material11[[#This Row],[Quantity
2019]:[Quantity
2028]],CLIN1_Material11[[#This Row],[Unit cost
2019]:[Unit cost
2028]])</f>
        <v>0</v>
      </c>
      <c r="AA95" s="173">
        <f>CLIN1_Material11[[#This Row],[Extended cost]]*$AF$2</f>
        <v>0</v>
      </c>
      <c r="AB95" s="173">
        <f>CLIN1_Material11[[#This Row],[Extended cost]]+CLIN1_Material11[[#This Row],[Profit]]</f>
        <v>0</v>
      </c>
      <c r="AC95" s="216"/>
    </row>
    <row r="96" spans="2:29" x14ac:dyDescent="0.35">
      <c r="B96" s="180" t="s">
        <v>2425</v>
      </c>
      <c r="C96" t="s">
        <v>460</v>
      </c>
      <c r="D96" t="s">
        <v>461</v>
      </c>
      <c r="E96" s="176"/>
      <c r="F96" s="171"/>
      <c r="G96" s="171"/>
      <c r="H96" s="171"/>
      <c r="I96" s="171"/>
      <c r="J96" s="171"/>
      <c r="K96" s="171"/>
      <c r="L96" s="171"/>
      <c r="M96" s="171"/>
      <c r="N96" s="171"/>
      <c r="O96" s="171"/>
      <c r="P96" s="195"/>
      <c r="Q96" s="195"/>
      <c r="R96" s="195"/>
      <c r="S96" s="195"/>
      <c r="T96" s="195"/>
      <c r="U96" s="195"/>
      <c r="V96" s="195"/>
      <c r="W96" s="195"/>
      <c r="X96" s="195"/>
      <c r="Y96" s="195"/>
      <c r="Z96" s="173">
        <f t="array" ref="Z96">SUMPRODUCT(CLIN1_Material11[[#This Row],[Quantity
2019]:[Quantity
2028]],CLIN1_Material11[[#This Row],[Unit cost
2019]:[Unit cost
2028]])</f>
        <v>0</v>
      </c>
      <c r="AA96" s="173">
        <f>CLIN1_Material11[[#This Row],[Extended cost]]*$AF$2</f>
        <v>0</v>
      </c>
      <c r="AB96" s="173">
        <f>CLIN1_Material11[[#This Row],[Extended cost]]+CLIN1_Material11[[#This Row],[Profit]]</f>
        <v>0</v>
      </c>
      <c r="AC96" s="216"/>
    </row>
    <row r="97" spans="2:29" x14ac:dyDescent="0.35">
      <c r="B97" s="180" t="s">
        <v>2426</v>
      </c>
      <c r="C97" t="s">
        <v>460</v>
      </c>
      <c r="D97" t="s">
        <v>461</v>
      </c>
      <c r="E97" s="176"/>
      <c r="F97" s="171"/>
      <c r="G97" s="171"/>
      <c r="H97" s="171"/>
      <c r="I97" s="171"/>
      <c r="J97" s="171"/>
      <c r="K97" s="171"/>
      <c r="L97" s="171"/>
      <c r="M97" s="171"/>
      <c r="N97" s="171"/>
      <c r="O97" s="171"/>
      <c r="P97" s="195"/>
      <c r="Q97" s="195"/>
      <c r="R97" s="195"/>
      <c r="S97" s="195"/>
      <c r="T97" s="195"/>
      <c r="U97" s="195"/>
      <c r="V97" s="195"/>
      <c r="W97" s="195"/>
      <c r="X97" s="195"/>
      <c r="Y97" s="195"/>
      <c r="Z97" s="173">
        <f t="array" ref="Z97">SUMPRODUCT(CLIN1_Material11[[#This Row],[Quantity
2019]:[Quantity
2028]],CLIN1_Material11[[#This Row],[Unit cost
2019]:[Unit cost
2028]])</f>
        <v>0</v>
      </c>
      <c r="AA97" s="173">
        <f>CLIN1_Material11[[#This Row],[Extended cost]]*$AF$2</f>
        <v>0</v>
      </c>
      <c r="AB97" s="173">
        <f>CLIN1_Material11[[#This Row],[Extended cost]]+CLIN1_Material11[[#This Row],[Profit]]</f>
        <v>0</v>
      </c>
      <c r="AC97" s="216"/>
    </row>
    <row r="98" spans="2:29" x14ac:dyDescent="0.35">
      <c r="B98" s="180" t="s">
        <v>2427</v>
      </c>
      <c r="C98" t="s">
        <v>460</v>
      </c>
      <c r="D98" t="s">
        <v>461</v>
      </c>
      <c r="E98" s="176"/>
      <c r="F98" s="171"/>
      <c r="G98" s="171"/>
      <c r="H98" s="171"/>
      <c r="I98" s="171"/>
      <c r="J98" s="171"/>
      <c r="K98" s="171"/>
      <c r="L98" s="171"/>
      <c r="M98" s="171"/>
      <c r="N98" s="171"/>
      <c r="O98" s="171"/>
      <c r="P98" s="195"/>
      <c r="Q98" s="195"/>
      <c r="R98" s="195"/>
      <c r="S98" s="195"/>
      <c r="T98" s="195"/>
      <c r="U98" s="195"/>
      <c r="V98" s="195"/>
      <c r="W98" s="195"/>
      <c r="X98" s="195"/>
      <c r="Y98" s="195"/>
      <c r="Z98" s="173">
        <f t="array" ref="Z98">SUMPRODUCT(CLIN1_Material11[[#This Row],[Quantity
2019]:[Quantity
2028]],CLIN1_Material11[[#This Row],[Unit cost
2019]:[Unit cost
2028]])</f>
        <v>0</v>
      </c>
      <c r="AA98" s="173">
        <f>CLIN1_Material11[[#This Row],[Extended cost]]*$AF$2</f>
        <v>0</v>
      </c>
      <c r="AB98" s="173">
        <f>CLIN1_Material11[[#This Row],[Extended cost]]+CLIN1_Material11[[#This Row],[Profit]]</f>
        <v>0</v>
      </c>
      <c r="AC98" s="216"/>
    </row>
    <row r="99" spans="2:29" x14ac:dyDescent="0.35">
      <c r="B99" s="180" t="s">
        <v>2428</v>
      </c>
      <c r="C99" t="s">
        <v>460</v>
      </c>
      <c r="D99" t="s">
        <v>461</v>
      </c>
      <c r="E99" s="176"/>
      <c r="F99" s="171"/>
      <c r="G99" s="171"/>
      <c r="H99" s="171"/>
      <c r="I99" s="171"/>
      <c r="J99" s="171"/>
      <c r="K99" s="171"/>
      <c r="L99" s="171"/>
      <c r="M99" s="171"/>
      <c r="N99" s="171"/>
      <c r="O99" s="171"/>
      <c r="P99" s="195"/>
      <c r="Q99" s="195"/>
      <c r="R99" s="195"/>
      <c r="S99" s="195"/>
      <c r="T99" s="195"/>
      <c r="U99" s="195"/>
      <c r="V99" s="195"/>
      <c r="W99" s="195"/>
      <c r="X99" s="195"/>
      <c r="Y99" s="195"/>
      <c r="Z99" s="173">
        <f t="array" ref="Z99">SUMPRODUCT(CLIN1_Material11[[#This Row],[Quantity
2019]:[Quantity
2028]],CLIN1_Material11[[#This Row],[Unit cost
2019]:[Unit cost
2028]])</f>
        <v>0</v>
      </c>
      <c r="AA99" s="173">
        <f>CLIN1_Material11[[#This Row],[Extended cost]]*$AF$2</f>
        <v>0</v>
      </c>
      <c r="AB99" s="173">
        <f>CLIN1_Material11[[#This Row],[Extended cost]]+CLIN1_Material11[[#This Row],[Profit]]</f>
        <v>0</v>
      </c>
      <c r="AC99" s="216"/>
    </row>
    <row r="100" spans="2:29" x14ac:dyDescent="0.35">
      <c r="B100" s="180" t="s">
        <v>2429</v>
      </c>
      <c r="C100" t="s">
        <v>460</v>
      </c>
      <c r="D100" t="s">
        <v>461</v>
      </c>
      <c r="E100" s="176"/>
      <c r="F100" s="171"/>
      <c r="G100" s="171"/>
      <c r="H100" s="171"/>
      <c r="I100" s="171"/>
      <c r="J100" s="171"/>
      <c r="K100" s="171"/>
      <c r="L100" s="171"/>
      <c r="M100" s="171"/>
      <c r="N100" s="171"/>
      <c r="O100" s="171"/>
      <c r="P100" s="195"/>
      <c r="Q100" s="195"/>
      <c r="R100" s="195"/>
      <c r="S100" s="195"/>
      <c r="T100" s="195"/>
      <c r="U100" s="195"/>
      <c r="V100" s="195"/>
      <c r="W100" s="195"/>
      <c r="X100" s="195"/>
      <c r="Y100" s="195"/>
      <c r="Z100" s="173">
        <f t="array" ref="Z100">SUMPRODUCT(CLIN1_Material11[[#This Row],[Quantity
2019]:[Quantity
2028]],CLIN1_Material11[[#This Row],[Unit cost
2019]:[Unit cost
2028]])</f>
        <v>0</v>
      </c>
      <c r="AA100" s="173">
        <f>CLIN1_Material11[[#This Row],[Extended cost]]*$AF$2</f>
        <v>0</v>
      </c>
      <c r="AB100" s="173">
        <f>CLIN1_Material11[[#This Row],[Extended cost]]+CLIN1_Material11[[#This Row],[Profit]]</f>
        <v>0</v>
      </c>
      <c r="AC100" s="216"/>
    </row>
    <row r="101" spans="2:29" x14ac:dyDescent="0.35">
      <c r="B101" s="180" t="s">
        <v>2430</v>
      </c>
      <c r="C101" t="s">
        <v>460</v>
      </c>
      <c r="D101" t="s">
        <v>461</v>
      </c>
      <c r="E101" s="176"/>
      <c r="F101" s="171"/>
      <c r="G101" s="171"/>
      <c r="H101" s="171"/>
      <c r="I101" s="171"/>
      <c r="J101" s="171"/>
      <c r="K101" s="171"/>
      <c r="L101" s="171"/>
      <c r="M101" s="171"/>
      <c r="N101" s="171"/>
      <c r="O101" s="171"/>
      <c r="P101" s="195"/>
      <c r="Q101" s="195"/>
      <c r="R101" s="195"/>
      <c r="S101" s="195"/>
      <c r="T101" s="195"/>
      <c r="U101" s="195"/>
      <c r="V101" s="195"/>
      <c r="W101" s="195"/>
      <c r="X101" s="195"/>
      <c r="Y101" s="195"/>
      <c r="Z101" s="173">
        <f t="array" ref="Z101">SUMPRODUCT(CLIN1_Material11[[#This Row],[Quantity
2019]:[Quantity
2028]],CLIN1_Material11[[#This Row],[Unit cost
2019]:[Unit cost
2028]])</f>
        <v>0</v>
      </c>
      <c r="AA101" s="173">
        <f>CLIN1_Material11[[#This Row],[Extended cost]]*$AF$2</f>
        <v>0</v>
      </c>
      <c r="AB101" s="173">
        <f>CLIN1_Material11[[#This Row],[Extended cost]]+CLIN1_Material11[[#This Row],[Profit]]</f>
        <v>0</v>
      </c>
      <c r="AC101" s="216"/>
    </row>
    <row r="102" spans="2:29" x14ac:dyDescent="0.35">
      <c r="B102" s="180" t="s">
        <v>2431</v>
      </c>
      <c r="C102" t="s">
        <v>460</v>
      </c>
      <c r="D102" t="s">
        <v>461</v>
      </c>
      <c r="E102" s="176"/>
      <c r="F102" s="171"/>
      <c r="G102" s="171"/>
      <c r="H102" s="171"/>
      <c r="I102" s="171"/>
      <c r="J102" s="171"/>
      <c r="K102" s="171"/>
      <c r="L102" s="171"/>
      <c r="M102" s="171"/>
      <c r="N102" s="171"/>
      <c r="O102" s="171"/>
      <c r="P102" s="195"/>
      <c r="Q102" s="195"/>
      <c r="R102" s="195"/>
      <c r="S102" s="195"/>
      <c r="T102" s="195"/>
      <c r="U102" s="195"/>
      <c r="V102" s="195"/>
      <c r="W102" s="195"/>
      <c r="X102" s="195"/>
      <c r="Y102" s="195"/>
      <c r="Z102" s="173">
        <f t="array" ref="Z102">SUMPRODUCT(CLIN1_Material11[[#This Row],[Quantity
2019]:[Quantity
2028]],CLIN1_Material11[[#This Row],[Unit cost
2019]:[Unit cost
2028]])</f>
        <v>0</v>
      </c>
      <c r="AA102" s="173">
        <f>CLIN1_Material11[[#This Row],[Extended cost]]*$AF$2</f>
        <v>0</v>
      </c>
      <c r="AB102" s="173">
        <f>CLIN1_Material11[[#This Row],[Extended cost]]+CLIN1_Material11[[#This Row],[Profit]]</f>
        <v>0</v>
      </c>
      <c r="AC102" s="216"/>
    </row>
    <row r="103" spans="2:29" x14ac:dyDescent="0.35">
      <c r="B103" s="180" t="s">
        <v>2432</v>
      </c>
      <c r="C103" t="s">
        <v>460</v>
      </c>
      <c r="D103" t="s">
        <v>461</v>
      </c>
      <c r="E103" s="176"/>
      <c r="F103" s="171"/>
      <c r="G103" s="171"/>
      <c r="H103" s="171"/>
      <c r="I103" s="171"/>
      <c r="J103" s="171"/>
      <c r="K103" s="171"/>
      <c r="L103" s="171"/>
      <c r="M103" s="171"/>
      <c r="N103" s="171"/>
      <c r="O103" s="171"/>
      <c r="P103" s="195"/>
      <c r="Q103" s="195"/>
      <c r="R103" s="195"/>
      <c r="S103" s="195"/>
      <c r="T103" s="195"/>
      <c r="U103" s="195"/>
      <c r="V103" s="195"/>
      <c r="W103" s="195"/>
      <c r="X103" s="195"/>
      <c r="Y103" s="195"/>
      <c r="Z103" s="173">
        <f t="array" ref="Z103">SUMPRODUCT(CLIN1_Material11[[#This Row],[Quantity
2019]:[Quantity
2028]],CLIN1_Material11[[#This Row],[Unit cost
2019]:[Unit cost
2028]])</f>
        <v>0</v>
      </c>
      <c r="AA103" s="173">
        <f>CLIN1_Material11[[#This Row],[Extended cost]]*$AF$2</f>
        <v>0</v>
      </c>
      <c r="AB103" s="173">
        <f>CLIN1_Material11[[#This Row],[Extended cost]]+CLIN1_Material11[[#This Row],[Profit]]</f>
        <v>0</v>
      </c>
      <c r="AC103" s="216"/>
    </row>
    <row r="104" spans="2:29" x14ac:dyDescent="0.35">
      <c r="B104" s="180" t="s">
        <v>2433</v>
      </c>
      <c r="C104" t="s">
        <v>460</v>
      </c>
      <c r="D104" t="s">
        <v>461</v>
      </c>
      <c r="E104" s="176"/>
      <c r="F104" s="171"/>
      <c r="G104" s="171"/>
      <c r="H104" s="171"/>
      <c r="I104" s="171"/>
      <c r="J104" s="171"/>
      <c r="K104" s="171"/>
      <c r="L104" s="171"/>
      <c r="M104" s="171"/>
      <c r="N104" s="171"/>
      <c r="O104" s="171"/>
      <c r="P104" s="195"/>
      <c r="Q104" s="195"/>
      <c r="R104" s="195"/>
      <c r="S104" s="195"/>
      <c r="T104" s="195"/>
      <c r="U104" s="195"/>
      <c r="V104" s="195"/>
      <c r="W104" s="195"/>
      <c r="X104" s="195"/>
      <c r="Y104" s="195"/>
      <c r="Z104" s="173">
        <f t="array" ref="Z104">SUMPRODUCT(CLIN1_Material11[[#This Row],[Quantity
2019]:[Quantity
2028]],CLIN1_Material11[[#This Row],[Unit cost
2019]:[Unit cost
2028]])</f>
        <v>0</v>
      </c>
      <c r="AA104" s="173">
        <f>CLIN1_Material11[[#This Row],[Extended cost]]*$AF$2</f>
        <v>0</v>
      </c>
      <c r="AB104" s="173">
        <f>CLIN1_Material11[[#This Row],[Extended cost]]+CLIN1_Material11[[#This Row],[Profit]]</f>
        <v>0</v>
      </c>
      <c r="AC104" s="216"/>
    </row>
    <row r="105" spans="2:29" x14ac:dyDescent="0.35">
      <c r="B105" s="180" t="s">
        <v>2434</v>
      </c>
      <c r="C105" t="s">
        <v>460</v>
      </c>
      <c r="D105" t="s">
        <v>461</v>
      </c>
      <c r="E105" s="176"/>
      <c r="F105" s="171"/>
      <c r="G105" s="171"/>
      <c r="H105" s="171"/>
      <c r="I105" s="171"/>
      <c r="J105" s="171"/>
      <c r="K105" s="171"/>
      <c r="L105" s="171"/>
      <c r="M105" s="171"/>
      <c r="N105" s="171"/>
      <c r="O105" s="171"/>
      <c r="P105" s="195"/>
      <c r="Q105" s="195"/>
      <c r="R105" s="195"/>
      <c r="S105" s="195"/>
      <c r="T105" s="195"/>
      <c r="U105" s="195"/>
      <c r="V105" s="195"/>
      <c r="W105" s="195"/>
      <c r="X105" s="195"/>
      <c r="Y105" s="195"/>
      <c r="Z105" s="173">
        <f t="array" ref="Z105">SUMPRODUCT(CLIN1_Material11[[#This Row],[Quantity
2019]:[Quantity
2028]],CLIN1_Material11[[#This Row],[Unit cost
2019]:[Unit cost
2028]])</f>
        <v>0</v>
      </c>
      <c r="AA105" s="173">
        <f>CLIN1_Material11[[#This Row],[Extended cost]]*$AF$2</f>
        <v>0</v>
      </c>
      <c r="AB105" s="173">
        <f>CLIN1_Material11[[#This Row],[Extended cost]]+CLIN1_Material11[[#This Row],[Profit]]</f>
        <v>0</v>
      </c>
      <c r="AC105" s="216"/>
    </row>
    <row r="106" spans="2:29" x14ac:dyDescent="0.35">
      <c r="B106" s="180" t="s">
        <v>2435</v>
      </c>
      <c r="C106" t="s">
        <v>460</v>
      </c>
      <c r="D106" t="s">
        <v>461</v>
      </c>
      <c r="E106" s="176"/>
      <c r="F106" s="171"/>
      <c r="G106" s="171"/>
      <c r="H106" s="171"/>
      <c r="I106" s="171"/>
      <c r="J106" s="171"/>
      <c r="K106" s="171"/>
      <c r="L106" s="171"/>
      <c r="M106" s="171"/>
      <c r="N106" s="171"/>
      <c r="O106" s="171"/>
      <c r="P106" s="195"/>
      <c r="Q106" s="195"/>
      <c r="R106" s="195"/>
      <c r="S106" s="195"/>
      <c r="T106" s="195"/>
      <c r="U106" s="195"/>
      <c r="V106" s="195"/>
      <c r="W106" s="195"/>
      <c r="X106" s="195"/>
      <c r="Y106" s="195"/>
      <c r="Z106" s="173">
        <f t="array" ref="Z106">SUMPRODUCT(CLIN1_Material11[[#This Row],[Quantity
2019]:[Quantity
2028]],CLIN1_Material11[[#This Row],[Unit cost
2019]:[Unit cost
2028]])</f>
        <v>0</v>
      </c>
      <c r="AA106" s="173">
        <f>CLIN1_Material11[[#This Row],[Extended cost]]*$AF$2</f>
        <v>0</v>
      </c>
      <c r="AB106" s="173">
        <f>CLIN1_Material11[[#This Row],[Extended cost]]+CLIN1_Material11[[#This Row],[Profit]]</f>
        <v>0</v>
      </c>
      <c r="AC106" s="216"/>
    </row>
    <row r="107" spans="2:29" x14ac:dyDescent="0.35">
      <c r="B107" s="180" t="s">
        <v>2436</v>
      </c>
      <c r="C107" t="s">
        <v>460</v>
      </c>
      <c r="D107" t="s">
        <v>461</v>
      </c>
      <c r="E107" s="176"/>
      <c r="F107" s="171"/>
      <c r="G107" s="171"/>
      <c r="H107" s="171"/>
      <c r="I107" s="171"/>
      <c r="J107" s="171"/>
      <c r="K107" s="171"/>
      <c r="L107" s="171"/>
      <c r="M107" s="171"/>
      <c r="N107" s="171"/>
      <c r="O107" s="171"/>
      <c r="P107" s="195"/>
      <c r="Q107" s="195"/>
      <c r="R107" s="195"/>
      <c r="S107" s="195"/>
      <c r="T107" s="195"/>
      <c r="U107" s="195"/>
      <c r="V107" s="195"/>
      <c r="W107" s="195"/>
      <c r="X107" s="195"/>
      <c r="Y107" s="195"/>
      <c r="Z107" s="173">
        <f t="array" ref="Z107">SUMPRODUCT(CLIN1_Material11[[#This Row],[Quantity
2019]:[Quantity
2028]],CLIN1_Material11[[#This Row],[Unit cost
2019]:[Unit cost
2028]])</f>
        <v>0</v>
      </c>
      <c r="AA107" s="173">
        <f>CLIN1_Material11[[#This Row],[Extended cost]]*$AF$2</f>
        <v>0</v>
      </c>
      <c r="AB107" s="173">
        <f>CLIN1_Material11[[#This Row],[Extended cost]]+CLIN1_Material11[[#This Row],[Profit]]</f>
        <v>0</v>
      </c>
      <c r="AC107" s="216"/>
    </row>
    <row r="108" spans="2:29" x14ac:dyDescent="0.35">
      <c r="B108" s="180" t="s">
        <v>2437</v>
      </c>
      <c r="C108" t="s">
        <v>460</v>
      </c>
      <c r="D108" t="s">
        <v>461</v>
      </c>
      <c r="E108" s="176"/>
      <c r="F108" s="171"/>
      <c r="G108" s="171"/>
      <c r="H108" s="171"/>
      <c r="I108" s="171"/>
      <c r="J108" s="171"/>
      <c r="K108" s="171"/>
      <c r="L108" s="171"/>
      <c r="M108" s="171"/>
      <c r="N108" s="171"/>
      <c r="O108" s="171"/>
      <c r="P108" s="195"/>
      <c r="Q108" s="195"/>
      <c r="R108" s="195"/>
      <c r="S108" s="195"/>
      <c r="T108" s="195"/>
      <c r="U108" s="195"/>
      <c r="V108" s="195"/>
      <c r="W108" s="195"/>
      <c r="X108" s="195"/>
      <c r="Y108" s="195"/>
      <c r="Z108" s="173">
        <f t="array" ref="Z108">SUMPRODUCT(CLIN1_Material11[[#This Row],[Quantity
2019]:[Quantity
2028]],CLIN1_Material11[[#This Row],[Unit cost
2019]:[Unit cost
2028]])</f>
        <v>0</v>
      </c>
      <c r="AA108" s="173">
        <f>CLIN1_Material11[[#This Row],[Extended cost]]*$AF$2</f>
        <v>0</v>
      </c>
      <c r="AB108" s="173">
        <f>CLIN1_Material11[[#This Row],[Extended cost]]+CLIN1_Material11[[#This Row],[Profit]]</f>
        <v>0</v>
      </c>
      <c r="AC108" s="216"/>
    </row>
    <row r="109" spans="2:29" x14ac:dyDescent="0.35">
      <c r="B109" s="180" t="s">
        <v>2438</v>
      </c>
      <c r="C109" t="s">
        <v>460</v>
      </c>
      <c r="D109" t="s">
        <v>461</v>
      </c>
      <c r="E109" s="176"/>
      <c r="F109" s="171"/>
      <c r="G109" s="171"/>
      <c r="H109" s="171"/>
      <c r="I109" s="171"/>
      <c r="J109" s="171"/>
      <c r="K109" s="171"/>
      <c r="L109" s="171"/>
      <c r="M109" s="171"/>
      <c r="N109" s="171"/>
      <c r="O109" s="171"/>
      <c r="P109" s="195"/>
      <c r="Q109" s="195"/>
      <c r="R109" s="195"/>
      <c r="S109" s="195"/>
      <c r="T109" s="195"/>
      <c r="U109" s="195"/>
      <c r="V109" s="195"/>
      <c r="W109" s="195"/>
      <c r="X109" s="195"/>
      <c r="Y109" s="195"/>
      <c r="Z109" s="173">
        <f t="array" ref="Z109">SUMPRODUCT(CLIN1_Material11[[#This Row],[Quantity
2019]:[Quantity
2028]],CLIN1_Material11[[#This Row],[Unit cost
2019]:[Unit cost
2028]])</f>
        <v>0</v>
      </c>
      <c r="AA109" s="173">
        <f>CLIN1_Material11[[#This Row],[Extended cost]]*$AF$2</f>
        <v>0</v>
      </c>
      <c r="AB109" s="173">
        <f>CLIN1_Material11[[#This Row],[Extended cost]]+CLIN1_Material11[[#This Row],[Profit]]</f>
        <v>0</v>
      </c>
      <c r="AC109" s="216"/>
    </row>
    <row r="110" spans="2:29" x14ac:dyDescent="0.35">
      <c r="B110" s="180" t="s">
        <v>2439</v>
      </c>
      <c r="C110" t="s">
        <v>460</v>
      </c>
      <c r="D110" t="s">
        <v>461</v>
      </c>
      <c r="E110" s="176"/>
      <c r="F110" s="171"/>
      <c r="G110" s="171"/>
      <c r="H110" s="171"/>
      <c r="I110" s="171"/>
      <c r="J110" s="171"/>
      <c r="K110" s="171"/>
      <c r="L110" s="171"/>
      <c r="M110" s="171"/>
      <c r="N110" s="171"/>
      <c r="O110" s="171"/>
      <c r="P110" s="195"/>
      <c r="Q110" s="195"/>
      <c r="R110" s="195"/>
      <c r="S110" s="195"/>
      <c r="T110" s="195"/>
      <c r="U110" s="195"/>
      <c r="V110" s="195"/>
      <c r="W110" s="195"/>
      <c r="X110" s="195"/>
      <c r="Y110" s="195"/>
      <c r="Z110" s="173">
        <f t="array" ref="Z110">SUMPRODUCT(CLIN1_Material11[[#This Row],[Quantity
2019]:[Quantity
2028]],CLIN1_Material11[[#This Row],[Unit cost
2019]:[Unit cost
2028]])</f>
        <v>0</v>
      </c>
      <c r="AA110" s="173">
        <f>CLIN1_Material11[[#This Row],[Extended cost]]*$AF$2</f>
        <v>0</v>
      </c>
      <c r="AB110" s="173">
        <f>CLIN1_Material11[[#This Row],[Extended cost]]+CLIN1_Material11[[#This Row],[Profit]]</f>
        <v>0</v>
      </c>
      <c r="AC110" s="216"/>
    </row>
    <row r="111" spans="2:29" x14ac:dyDescent="0.35">
      <c r="B111" s="180" t="s">
        <v>2440</v>
      </c>
      <c r="C111" t="s">
        <v>460</v>
      </c>
      <c r="D111" t="s">
        <v>461</v>
      </c>
      <c r="E111" s="176"/>
      <c r="F111" s="171"/>
      <c r="G111" s="171"/>
      <c r="H111" s="171"/>
      <c r="I111" s="171"/>
      <c r="J111" s="171"/>
      <c r="K111" s="171"/>
      <c r="L111" s="171"/>
      <c r="M111" s="171"/>
      <c r="N111" s="171"/>
      <c r="O111" s="171"/>
      <c r="P111" s="195"/>
      <c r="Q111" s="195"/>
      <c r="R111" s="195"/>
      <c r="S111" s="195"/>
      <c r="T111" s="195"/>
      <c r="U111" s="195"/>
      <c r="V111" s="195"/>
      <c r="W111" s="195"/>
      <c r="X111" s="195"/>
      <c r="Y111" s="195"/>
      <c r="Z111" s="173">
        <f t="array" ref="Z111">SUMPRODUCT(CLIN1_Material11[[#This Row],[Quantity
2019]:[Quantity
2028]],CLIN1_Material11[[#This Row],[Unit cost
2019]:[Unit cost
2028]])</f>
        <v>0</v>
      </c>
      <c r="AA111" s="173">
        <f>CLIN1_Material11[[#This Row],[Extended cost]]*$AF$2</f>
        <v>0</v>
      </c>
      <c r="AB111" s="173">
        <f>CLIN1_Material11[[#This Row],[Extended cost]]+CLIN1_Material11[[#This Row],[Profit]]</f>
        <v>0</v>
      </c>
      <c r="AC111" s="216"/>
    </row>
    <row r="112" spans="2:29" x14ac:dyDescent="0.35">
      <c r="B112" t="s">
        <v>366</v>
      </c>
      <c r="F112" s="214"/>
      <c r="P112" s="214"/>
      <c r="Q112" s="214"/>
      <c r="R112" s="214"/>
      <c r="S112" s="214"/>
      <c r="T112" s="214"/>
      <c r="U112" s="214"/>
      <c r="V112" s="214"/>
      <c r="W112" s="214"/>
      <c r="X112" s="214"/>
      <c r="Y112" s="214"/>
      <c r="Z112" s="215"/>
      <c r="AA112" s="215"/>
      <c r="AB112" s="215">
        <f>SUBTOTAL(109,CLIN1_Material11[Fully burdened cost])</f>
        <v>0</v>
      </c>
      <c r="AC112" s="214"/>
    </row>
  </sheetData>
  <mergeCells count="1">
    <mergeCell ref="AE1:AF1"/>
  </mergeCells>
  <dataValidations count="1">
    <dataValidation type="list" allowBlank="1" showInputMessage="1" showErrorMessage="1" sqref="B3">
      <formula1>Clin_List</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E3:E111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M112"/>
  <sheetViews>
    <sheetView zoomScale="60" zoomScaleNormal="60" workbookViewId="0">
      <selection activeCell="X14" sqref="X14"/>
    </sheetView>
  </sheetViews>
  <sheetFormatPr defaultRowHeight="14.5" x14ac:dyDescent="0.35"/>
  <cols>
    <col min="1" max="1" width="1.7265625" customWidth="1"/>
    <col min="2" max="2" width="20.7265625" customWidth="1"/>
    <col min="3" max="3" width="27" customWidth="1"/>
    <col min="4" max="4" width="8" customWidth="1"/>
    <col min="5" max="5" width="13.54296875" customWidth="1"/>
    <col min="6" max="6" width="9.81640625" customWidth="1"/>
    <col min="7" max="7" width="11.26953125" customWidth="1"/>
    <col min="8" max="8" width="14.453125" bestFit="1" customWidth="1"/>
    <col min="9" max="9" width="16.1796875" bestFit="1" customWidth="1"/>
    <col min="10" max="10" width="18" customWidth="1"/>
    <col min="11" max="11" width="12.1796875" bestFit="1" customWidth="1"/>
    <col min="12" max="12" width="3.7265625" customWidth="1"/>
  </cols>
  <sheetData>
    <row r="1" spans="2:13" ht="144.5" x14ac:dyDescent="0.35">
      <c r="B1" s="147" t="s">
        <v>1130</v>
      </c>
      <c r="C1" s="147" t="s">
        <v>367</v>
      </c>
      <c r="D1" s="147" t="s">
        <v>368</v>
      </c>
      <c r="E1" s="147" t="s">
        <v>369</v>
      </c>
      <c r="F1" s="147" t="s">
        <v>370</v>
      </c>
      <c r="G1" s="147" t="s">
        <v>371</v>
      </c>
      <c r="H1" s="147" t="s">
        <v>372</v>
      </c>
      <c r="I1" s="147" t="s">
        <v>373</v>
      </c>
      <c r="J1" s="147" t="s">
        <v>374</v>
      </c>
      <c r="K1" s="147" t="s">
        <v>375</v>
      </c>
    </row>
    <row r="2" spans="2:13" s="158" customFormat="1" ht="29" x14ac:dyDescent="0.35">
      <c r="B2" s="157" t="s">
        <v>11</v>
      </c>
      <c r="C2" s="157" t="s">
        <v>376</v>
      </c>
      <c r="D2" s="157" t="s">
        <v>352</v>
      </c>
      <c r="E2" s="157" t="s">
        <v>353</v>
      </c>
      <c r="F2" s="157" t="s">
        <v>377</v>
      </c>
      <c r="G2" s="157" t="s">
        <v>378</v>
      </c>
      <c r="H2" s="157" t="s">
        <v>379</v>
      </c>
      <c r="I2" s="157" t="s">
        <v>380</v>
      </c>
      <c r="J2" s="181" t="s">
        <v>381</v>
      </c>
      <c r="K2" s="181" t="s">
        <v>357</v>
      </c>
      <c r="L2" s="181"/>
    </row>
    <row r="3" spans="2:13" ht="18.5" x14ac:dyDescent="0.45">
      <c r="B3" s="164" t="s">
        <v>358</v>
      </c>
      <c r="C3" s="164" t="s">
        <v>382</v>
      </c>
      <c r="D3" s="164">
        <v>2019</v>
      </c>
      <c r="E3" s="166" t="s">
        <v>300</v>
      </c>
      <c r="F3" s="164">
        <v>4</v>
      </c>
      <c r="G3" s="164">
        <v>3</v>
      </c>
      <c r="H3" s="164">
        <v>5</v>
      </c>
      <c r="I3" s="182">
        <v>600</v>
      </c>
      <c r="J3" s="182">
        <v>150</v>
      </c>
      <c r="K3" s="168" t="s">
        <v>383</v>
      </c>
      <c r="L3" s="169"/>
      <c r="M3" s="169" t="s">
        <v>364</v>
      </c>
    </row>
    <row r="4" spans="2:13" x14ac:dyDescent="0.35">
      <c r="B4" s="180" t="s">
        <v>576</v>
      </c>
      <c r="C4" s="174" t="s">
        <v>384</v>
      </c>
      <c r="D4" s="174"/>
      <c r="E4" s="176"/>
      <c r="F4" s="178"/>
      <c r="G4" s="178"/>
      <c r="H4" s="178"/>
      <c r="I4" s="179"/>
      <c r="J4" s="179"/>
      <c r="K4" s="179">
        <f>Table3812[[#This Row],[Nr of
trips]]*Table3812[[#This Row],[Nr of
people]]*Table3812[[#This Row],[Cost per roundtrip]]+Table3812[[#This Row],[Nr of
trips]]*Table3812[[#This Row],[Nr of
people]]*Table3812[[#This Row],[Nr of Days
per trip]]*Table3812[[#This Row],[Per Diem]]</f>
        <v>0</v>
      </c>
    </row>
    <row r="5" spans="2:13" x14ac:dyDescent="0.35">
      <c r="B5" s="180" t="s">
        <v>577</v>
      </c>
      <c r="C5" s="174" t="s">
        <v>384</v>
      </c>
      <c r="D5" s="174"/>
      <c r="E5" s="176"/>
      <c r="F5" s="178"/>
      <c r="G5" s="178"/>
      <c r="H5" s="178"/>
      <c r="I5" s="179"/>
      <c r="J5" s="179"/>
      <c r="K5" s="179">
        <f>Table3812[[#This Row],[Nr of
trips]]*Table3812[[#This Row],[Nr of
people]]*Table3812[[#This Row],[Cost per roundtrip]]+Table3812[[#This Row],[Nr of
trips]]*Table3812[[#This Row],[Nr of
people]]*Table3812[[#This Row],[Nr of Days
per trip]]*Table3812[[#This Row],[Per Diem]]</f>
        <v>0</v>
      </c>
    </row>
    <row r="6" spans="2:13" x14ac:dyDescent="0.35">
      <c r="B6" s="180" t="s">
        <v>578</v>
      </c>
      <c r="C6" s="174" t="s">
        <v>384</v>
      </c>
      <c r="D6" s="174"/>
      <c r="E6" s="176"/>
      <c r="F6" s="178"/>
      <c r="G6" s="178"/>
      <c r="H6" s="178"/>
      <c r="I6" s="179"/>
      <c r="J6" s="179"/>
      <c r="K6" s="179">
        <f>Table3812[[#This Row],[Nr of
trips]]*Table3812[[#This Row],[Nr of
people]]*Table3812[[#This Row],[Cost per roundtrip]]+Table3812[[#This Row],[Nr of
trips]]*Table3812[[#This Row],[Nr of
people]]*Table3812[[#This Row],[Nr of Days
per trip]]*Table3812[[#This Row],[Per Diem]]</f>
        <v>0</v>
      </c>
    </row>
    <row r="7" spans="2:13" x14ac:dyDescent="0.35">
      <c r="B7" s="180" t="s">
        <v>605</v>
      </c>
      <c r="C7" s="174" t="s">
        <v>384</v>
      </c>
      <c r="D7" s="174"/>
      <c r="E7" s="176"/>
      <c r="F7" s="178"/>
      <c r="G7" s="178"/>
      <c r="H7" s="178"/>
      <c r="I7" s="179"/>
      <c r="J7" s="179"/>
      <c r="K7" s="179">
        <f>Table3812[[#This Row],[Nr of
trips]]*Table3812[[#This Row],[Nr of
people]]*Table3812[[#This Row],[Cost per roundtrip]]+Table3812[[#This Row],[Nr of
trips]]*Table3812[[#This Row],[Nr of
people]]*Table3812[[#This Row],[Nr of Days
per trip]]*Table3812[[#This Row],[Per Diem]]</f>
        <v>0</v>
      </c>
    </row>
    <row r="8" spans="2:13" x14ac:dyDescent="0.35">
      <c r="B8" s="180" t="s">
        <v>606</v>
      </c>
      <c r="C8" s="174" t="s">
        <v>384</v>
      </c>
      <c r="D8" s="174"/>
      <c r="E8" s="176"/>
      <c r="F8" s="178"/>
      <c r="G8" s="178"/>
      <c r="H8" s="178"/>
      <c r="I8" s="179"/>
      <c r="J8" s="179"/>
      <c r="K8" s="179">
        <f>Table3812[[#This Row],[Nr of
trips]]*Table3812[[#This Row],[Nr of
people]]*Table3812[[#This Row],[Cost per roundtrip]]+Table3812[[#This Row],[Nr of
trips]]*Table3812[[#This Row],[Nr of
people]]*Table3812[[#This Row],[Nr of Days
per trip]]*Table3812[[#This Row],[Per Diem]]</f>
        <v>0</v>
      </c>
    </row>
    <row r="9" spans="2:13" x14ac:dyDescent="0.35">
      <c r="B9" s="180" t="s">
        <v>607</v>
      </c>
      <c r="C9" s="174" t="s">
        <v>384</v>
      </c>
      <c r="D9" s="174"/>
      <c r="E9" s="176"/>
      <c r="F9" s="178"/>
      <c r="G9" s="178"/>
      <c r="H9" s="178"/>
      <c r="I9" s="179"/>
      <c r="J9" s="179"/>
      <c r="K9" s="179">
        <f>Table3812[[#This Row],[Nr of
trips]]*Table3812[[#This Row],[Nr of
people]]*Table3812[[#This Row],[Cost per roundtrip]]+Table3812[[#This Row],[Nr of
trips]]*Table3812[[#This Row],[Nr of
people]]*Table3812[[#This Row],[Nr of Days
per trip]]*Table3812[[#This Row],[Per Diem]]</f>
        <v>0</v>
      </c>
    </row>
    <row r="10" spans="2:13" x14ac:dyDescent="0.35">
      <c r="B10" s="180" t="s">
        <v>630</v>
      </c>
      <c r="C10" s="174" t="s">
        <v>384</v>
      </c>
      <c r="D10" s="174"/>
      <c r="E10" s="176"/>
      <c r="F10" s="178"/>
      <c r="G10" s="178"/>
      <c r="H10" s="178"/>
      <c r="I10" s="179"/>
      <c r="J10" s="179"/>
      <c r="K10" s="179">
        <f>Table3812[[#This Row],[Nr of
trips]]*Table3812[[#This Row],[Nr of
people]]*Table3812[[#This Row],[Cost per roundtrip]]+Table3812[[#This Row],[Nr of
trips]]*Table3812[[#This Row],[Nr of
people]]*Table3812[[#This Row],[Nr of Days
per trip]]*Table3812[[#This Row],[Per Diem]]</f>
        <v>0</v>
      </c>
    </row>
    <row r="11" spans="2:13" x14ac:dyDescent="0.35">
      <c r="B11" s="180" t="s">
        <v>631</v>
      </c>
      <c r="C11" s="174" t="s">
        <v>384</v>
      </c>
      <c r="D11" s="174"/>
      <c r="E11" s="176"/>
      <c r="F11" s="178"/>
      <c r="G11" s="178"/>
      <c r="H11" s="178"/>
      <c r="I11" s="179"/>
      <c r="J11" s="179"/>
      <c r="K11" s="179">
        <f>Table3812[[#This Row],[Nr of
trips]]*Table3812[[#This Row],[Nr of
people]]*Table3812[[#This Row],[Cost per roundtrip]]+Table3812[[#This Row],[Nr of
trips]]*Table3812[[#This Row],[Nr of
people]]*Table3812[[#This Row],[Nr of Days
per trip]]*Table3812[[#This Row],[Per Diem]]</f>
        <v>0</v>
      </c>
    </row>
    <row r="12" spans="2:13" x14ac:dyDescent="0.35">
      <c r="B12" s="180" t="s">
        <v>632</v>
      </c>
      <c r="C12" s="174" t="s">
        <v>384</v>
      </c>
      <c r="D12" s="174"/>
      <c r="E12" s="176"/>
      <c r="F12" s="178"/>
      <c r="G12" s="178"/>
      <c r="H12" s="178"/>
      <c r="I12" s="179"/>
      <c r="J12" s="179"/>
      <c r="K12" s="179">
        <f>Table3812[[#This Row],[Nr of
trips]]*Table3812[[#This Row],[Nr of
people]]*Table3812[[#This Row],[Cost per roundtrip]]+Table3812[[#This Row],[Nr of
trips]]*Table3812[[#This Row],[Nr of
people]]*Table3812[[#This Row],[Nr of Days
per trip]]*Table3812[[#This Row],[Per Diem]]</f>
        <v>0</v>
      </c>
    </row>
    <row r="13" spans="2:13" x14ac:dyDescent="0.35">
      <c r="B13" s="180" t="s">
        <v>654</v>
      </c>
      <c r="C13" s="174" t="s">
        <v>384</v>
      </c>
      <c r="D13" s="174"/>
      <c r="E13" s="176"/>
      <c r="F13" s="178"/>
      <c r="G13" s="178"/>
      <c r="H13" s="178"/>
      <c r="I13" s="179"/>
      <c r="J13" s="179"/>
      <c r="K13" s="179">
        <f>Table3812[[#This Row],[Nr of
trips]]*Table3812[[#This Row],[Nr of
people]]*Table3812[[#This Row],[Cost per roundtrip]]+Table3812[[#This Row],[Nr of
trips]]*Table3812[[#This Row],[Nr of
people]]*Table3812[[#This Row],[Nr of Days
per trip]]*Table3812[[#This Row],[Per Diem]]</f>
        <v>0</v>
      </c>
    </row>
    <row r="14" spans="2:13" x14ac:dyDescent="0.35">
      <c r="B14" s="180" t="s">
        <v>655</v>
      </c>
      <c r="C14" s="174" t="s">
        <v>384</v>
      </c>
      <c r="D14" s="174"/>
      <c r="E14" s="176"/>
      <c r="F14" s="178"/>
      <c r="G14" s="178"/>
      <c r="H14" s="178"/>
      <c r="I14" s="179"/>
      <c r="J14" s="179"/>
      <c r="K14" s="179">
        <f>Table3812[[#This Row],[Nr of
trips]]*Table3812[[#This Row],[Nr of
people]]*Table3812[[#This Row],[Cost per roundtrip]]+Table3812[[#This Row],[Nr of
trips]]*Table3812[[#This Row],[Nr of
people]]*Table3812[[#This Row],[Nr of Days
per trip]]*Table3812[[#This Row],[Per Diem]]</f>
        <v>0</v>
      </c>
    </row>
    <row r="15" spans="2:13" x14ac:dyDescent="0.35">
      <c r="B15" s="180" t="s">
        <v>656</v>
      </c>
      <c r="C15" s="174" t="s">
        <v>384</v>
      </c>
      <c r="D15" s="174"/>
      <c r="E15" s="176"/>
      <c r="F15" s="178"/>
      <c r="G15" s="178"/>
      <c r="H15" s="178"/>
      <c r="I15" s="179"/>
      <c r="J15" s="179"/>
      <c r="K15" s="179">
        <f>Table3812[[#This Row],[Nr of
trips]]*Table3812[[#This Row],[Nr of
people]]*Table3812[[#This Row],[Cost per roundtrip]]+Table3812[[#This Row],[Nr of
trips]]*Table3812[[#This Row],[Nr of
people]]*Table3812[[#This Row],[Nr of Days
per trip]]*Table3812[[#This Row],[Per Diem]]</f>
        <v>0</v>
      </c>
    </row>
    <row r="16" spans="2:13" x14ac:dyDescent="0.35">
      <c r="B16" s="180" t="s">
        <v>676</v>
      </c>
      <c r="C16" s="174" t="s">
        <v>384</v>
      </c>
      <c r="D16" s="174"/>
      <c r="E16" s="176"/>
      <c r="F16" s="178"/>
      <c r="G16" s="178"/>
      <c r="H16" s="178"/>
      <c r="I16" s="179"/>
      <c r="J16" s="179"/>
      <c r="K16" s="179">
        <f>Table3812[[#This Row],[Nr of
trips]]*Table3812[[#This Row],[Nr of
people]]*Table3812[[#This Row],[Cost per roundtrip]]+Table3812[[#This Row],[Nr of
trips]]*Table3812[[#This Row],[Nr of
people]]*Table3812[[#This Row],[Nr of Days
per trip]]*Table3812[[#This Row],[Per Diem]]</f>
        <v>0</v>
      </c>
    </row>
    <row r="17" spans="2:11" x14ac:dyDescent="0.35">
      <c r="B17" s="180" t="s">
        <v>677</v>
      </c>
      <c r="C17" s="174" t="s">
        <v>384</v>
      </c>
      <c r="D17" s="174"/>
      <c r="E17" s="176"/>
      <c r="F17" s="178"/>
      <c r="G17" s="178"/>
      <c r="H17" s="178"/>
      <c r="I17" s="179"/>
      <c r="J17" s="179"/>
      <c r="K17" s="179">
        <f>Table3812[[#This Row],[Nr of
trips]]*Table3812[[#This Row],[Nr of
people]]*Table3812[[#This Row],[Cost per roundtrip]]+Table3812[[#This Row],[Nr of
trips]]*Table3812[[#This Row],[Nr of
people]]*Table3812[[#This Row],[Nr of Days
per trip]]*Table3812[[#This Row],[Per Diem]]</f>
        <v>0</v>
      </c>
    </row>
    <row r="18" spans="2:11" x14ac:dyDescent="0.35">
      <c r="B18" s="180" t="s">
        <v>678</v>
      </c>
      <c r="C18" s="174" t="s">
        <v>384</v>
      </c>
      <c r="D18" s="174"/>
      <c r="E18" s="176"/>
      <c r="F18" s="178"/>
      <c r="G18" s="178"/>
      <c r="H18" s="178"/>
      <c r="I18" s="179"/>
      <c r="J18" s="179"/>
      <c r="K18" s="179">
        <f>Table3812[[#This Row],[Nr of
trips]]*Table3812[[#This Row],[Nr of
people]]*Table3812[[#This Row],[Cost per roundtrip]]+Table3812[[#This Row],[Nr of
trips]]*Table3812[[#This Row],[Nr of
people]]*Table3812[[#This Row],[Nr of Days
per trip]]*Table3812[[#This Row],[Per Diem]]</f>
        <v>0</v>
      </c>
    </row>
    <row r="19" spans="2:11" x14ac:dyDescent="0.35">
      <c r="B19" s="180" t="s">
        <v>698</v>
      </c>
      <c r="C19" s="174" t="s">
        <v>384</v>
      </c>
      <c r="D19" s="174"/>
      <c r="E19" s="176"/>
      <c r="F19" s="178"/>
      <c r="G19" s="178"/>
      <c r="H19" s="178"/>
      <c r="I19" s="179"/>
      <c r="J19" s="179"/>
      <c r="K19" s="179">
        <f>Table3812[[#This Row],[Nr of
trips]]*Table3812[[#This Row],[Nr of
people]]*Table3812[[#This Row],[Cost per roundtrip]]+Table3812[[#This Row],[Nr of
trips]]*Table3812[[#This Row],[Nr of
people]]*Table3812[[#This Row],[Nr of Days
per trip]]*Table3812[[#This Row],[Per Diem]]</f>
        <v>0</v>
      </c>
    </row>
    <row r="20" spans="2:11" x14ac:dyDescent="0.35">
      <c r="B20" s="180" t="s">
        <v>699</v>
      </c>
      <c r="C20" s="174" t="s">
        <v>384</v>
      </c>
      <c r="D20" s="174"/>
      <c r="E20" s="176"/>
      <c r="F20" s="178"/>
      <c r="G20" s="178"/>
      <c r="H20" s="178"/>
      <c r="I20" s="179"/>
      <c r="J20" s="179"/>
      <c r="K20" s="179">
        <f>Table3812[[#This Row],[Nr of
trips]]*Table3812[[#This Row],[Nr of
people]]*Table3812[[#This Row],[Cost per roundtrip]]+Table3812[[#This Row],[Nr of
trips]]*Table3812[[#This Row],[Nr of
people]]*Table3812[[#This Row],[Nr of Days
per trip]]*Table3812[[#This Row],[Per Diem]]</f>
        <v>0</v>
      </c>
    </row>
    <row r="21" spans="2:11" x14ac:dyDescent="0.35">
      <c r="B21" s="180" t="s">
        <v>700</v>
      </c>
      <c r="C21" s="174" t="s">
        <v>384</v>
      </c>
      <c r="D21" s="174"/>
      <c r="E21" s="176"/>
      <c r="F21" s="178"/>
      <c r="G21" s="178"/>
      <c r="H21" s="178"/>
      <c r="I21" s="179"/>
      <c r="J21" s="179"/>
      <c r="K21" s="179">
        <f>Table3812[[#This Row],[Nr of
trips]]*Table3812[[#This Row],[Nr of
people]]*Table3812[[#This Row],[Cost per roundtrip]]+Table3812[[#This Row],[Nr of
trips]]*Table3812[[#This Row],[Nr of
people]]*Table3812[[#This Row],[Nr of Days
per trip]]*Table3812[[#This Row],[Per Diem]]</f>
        <v>0</v>
      </c>
    </row>
    <row r="22" spans="2:11" x14ac:dyDescent="0.35">
      <c r="B22" s="180" t="s">
        <v>890</v>
      </c>
      <c r="C22" s="174" t="s">
        <v>384</v>
      </c>
      <c r="D22" s="174"/>
      <c r="E22" s="176"/>
      <c r="F22" s="178"/>
      <c r="G22" s="178"/>
      <c r="H22" s="178"/>
      <c r="I22" s="179"/>
      <c r="J22" s="179"/>
      <c r="K22" s="179">
        <f>Table3812[[#This Row],[Nr of
trips]]*Table3812[[#This Row],[Nr of
people]]*Table3812[[#This Row],[Cost per roundtrip]]+Table3812[[#This Row],[Nr of
trips]]*Table3812[[#This Row],[Nr of
people]]*Table3812[[#This Row],[Nr of Days
per trip]]*Table3812[[#This Row],[Per Diem]]</f>
        <v>0</v>
      </c>
    </row>
    <row r="23" spans="2:11" x14ac:dyDescent="0.35">
      <c r="B23" s="180" t="s">
        <v>891</v>
      </c>
      <c r="C23" s="174" t="s">
        <v>384</v>
      </c>
      <c r="D23" s="174"/>
      <c r="E23" s="176"/>
      <c r="F23" s="178"/>
      <c r="G23" s="178"/>
      <c r="H23" s="178"/>
      <c r="I23" s="179"/>
      <c r="J23" s="179"/>
      <c r="K23" s="179">
        <f>Table3812[[#This Row],[Nr of
trips]]*Table3812[[#This Row],[Nr of
people]]*Table3812[[#This Row],[Cost per roundtrip]]+Table3812[[#This Row],[Nr of
trips]]*Table3812[[#This Row],[Nr of
people]]*Table3812[[#This Row],[Nr of Days
per trip]]*Table3812[[#This Row],[Per Diem]]</f>
        <v>0</v>
      </c>
    </row>
    <row r="24" spans="2:11" x14ac:dyDescent="0.35">
      <c r="B24" s="180" t="s">
        <v>892</v>
      </c>
      <c r="C24" s="174" t="s">
        <v>384</v>
      </c>
      <c r="D24" s="174"/>
      <c r="E24" s="176"/>
      <c r="F24" s="178"/>
      <c r="G24" s="178"/>
      <c r="H24" s="178"/>
      <c r="I24" s="179"/>
      <c r="J24" s="179"/>
      <c r="K24" s="179">
        <f>Table3812[[#This Row],[Nr of
trips]]*Table3812[[#This Row],[Nr of
people]]*Table3812[[#This Row],[Cost per roundtrip]]+Table3812[[#This Row],[Nr of
trips]]*Table3812[[#This Row],[Nr of
people]]*Table3812[[#This Row],[Nr of Days
per trip]]*Table3812[[#This Row],[Per Diem]]</f>
        <v>0</v>
      </c>
    </row>
    <row r="25" spans="2:11" x14ac:dyDescent="0.35">
      <c r="B25" s="180" t="s">
        <v>912</v>
      </c>
      <c r="C25" s="174" t="s">
        <v>384</v>
      </c>
      <c r="D25" s="174"/>
      <c r="E25" s="176"/>
      <c r="F25" s="178"/>
      <c r="G25" s="178"/>
      <c r="H25" s="178"/>
      <c r="I25" s="179"/>
      <c r="J25" s="179"/>
      <c r="K25" s="179">
        <f>Table3812[[#This Row],[Nr of
trips]]*Table3812[[#This Row],[Nr of
people]]*Table3812[[#This Row],[Cost per roundtrip]]+Table3812[[#This Row],[Nr of
trips]]*Table3812[[#This Row],[Nr of
people]]*Table3812[[#This Row],[Nr of Days
per trip]]*Table3812[[#This Row],[Per Diem]]</f>
        <v>0</v>
      </c>
    </row>
    <row r="26" spans="2:11" x14ac:dyDescent="0.35">
      <c r="B26" s="180" t="s">
        <v>913</v>
      </c>
      <c r="C26" s="174" t="s">
        <v>384</v>
      </c>
      <c r="D26" s="174"/>
      <c r="E26" s="176"/>
      <c r="F26" s="178"/>
      <c r="G26" s="178"/>
      <c r="H26" s="178"/>
      <c r="I26" s="179"/>
      <c r="J26" s="179"/>
      <c r="K26" s="179">
        <f>Table3812[[#This Row],[Nr of
trips]]*Table3812[[#This Row],[Nr of
people]]*Table3812[[#This Row],[Cost per roundtrip]]+Table3812[[#This Row],[Nr of
trips]]*Table3812[[#This Row],[Nr of
people]]*Table3812[[#This Row],[Nr of Days
per trip]]*Table3812[[#This Row],[Per Diem]]</f>
        <v>0</v>
      </c>
    </row>
    <row r="27" spans="2:11" x14ac:dyDescent="0.35">
      <c r="B27" s="180" t="s">
        <v>914</v>
      </c>
      <c r="C27" s="174" t="s">
        <v>384</v>
      </c>
      <c r="D27" s="174"/>
      <c r="E27" s="176"/>
      <c r="F27" s="178"/>
      <c r="G27" s="178"/>
      <c r="H27" s="178"/>
      <c r="I27" s="179"/>
      <c r="J27" s="179"/>
      <c r="K27" s="179">
        <f>Table3812[[#This Row],[Nr of
trips]]*Table3812[[#This Row],[Nr of
people]]*Table3812[[#This Row],[Cost per roundtrip]]+Table3812[[#This Row],[Nr of
trips]]*Table3812[[#This Row],[Nr of
people]]*Table3812[[#This Row],[Nr of Days
per trip]]*Table3812[[#This Row],[Per Diem]]</f>
        <v>0</v>
      </c>
    </row>
    <row r="28" spans="2:11" x14ac:dyDescent="0.35">
      <c r="B28" s="180" t="s">
        <v>936</v>
      </c>
      <c r="C28" s="174" t="s">
        <v>384</v>
      </c>
      <c r="D28" s="174"/>
      <c r="E28" s="176"/>
      <c r="F28" s="178"/>
      <c r="G28" s="178"/>
      <c r="H28" s="178"/>
      <c r="I28" s="179"/>
      <c r="J28" s="179"/>
      <c r="K28" s="179">
        <f>Table3812[[#This Row],[Nr of
trips]]*Table3812[[#This Row],[Nr of
people]]*Table3812[[#This Row],[Cost per roundtrip]]+Table3812[[#This Row],[Nr of
trips]]*Table3812[[#This Row],[Nr of
people]]*Table3812[[#This Row],[Nr of Days
per trip]]*Table3812[[#This Row],[Per Diem]]</f>
        <v>0</v>
      </c>
    </row>
    <row r="29" spans="2:11" x14ac:dyDescent="0.35">
      <c r="B29" s="180" t="s">
        <v>937</v>
      </c>
      <c r="C29" s="174" t="s">
        <v>384</v>
      </c>
      <c r="D29" s="174"/>
      <c r="E29" s="176"/>
      <c r="F29" s="178"/>
      <c r="G29" s="178"/>
      <c r="H29" s="178"/>
      <c r="I29" s="179"/>
      <c r="J29" s="179"/>
      <c r="K29" s="179">
        <f>Table3812[[#This Row],[Nr of
trips]]*Table3812[[#This Row],[Nr of
people]]*Table3812[[#This Row],[Cost per roundtrip]]+Table3812[[#This Row],[Nr of
trips]]*Table3812[[#This Row],[Nr of
people]]*Table3812[[#This Row],[Nr of Days
per trip]]*Table3812[[#This Row],[Per Diem]]</f>
        <v>0</v>
      </c>
    </row>
    <row r="30" spans="2:11" x14ac:dyDescent="0.35">
      <c r="B30" s="180" t="s">
        <v>938</v>
      </c>
      <c r="C30" s="174" t="s">
        <v>384</v>
      </c>
      <c r="D30" s="174"/>
      <c r="E30" s="176"/>
      <c r="F30" s="178"/>
      <c r="G30" s="178"/>
      <c r="H30" s="178"/>
      <c r="I30" s="179"/>
      <c r="J30" s="179"/>
      <c r="K30" s="179">
        <f>Table3812[[#This Row],[Nr of
trips]]*Table3812[[#This Row],[Nr of
people]]*Table3812[[#This Row],[Cost per roundtrip]]+Table3812[[#This Row],[Nr of
trips]]*Table3812[[#This Row],[Nr of
people]]*Table3812[[#This Row],[Nr of Days
per trip]]*Table3812[[#This Row],[Per Diem]]</f>
        <v>0</v>
      </c>
    </row>
    <row r="31" spans="2:11" x14ac:dyDescent="0.35">
      <c r="B31" s="180" t="s">
        <v>1157</v>
      </c>
      <c r="C31" s="174" t="s">
        <v>384</v>
      </c>
      <c r="D31" s="174"/>
      <c r="E31" s="176"/>
      <c r="F31" s="178"/>
      <c r="G31" s="178"/>
      <c r="H31" s="178"/>
      <c r="I31" s="179"/>
      <c r="J31" s="179"/>
      <c r="K31" s="179">
        <f>Table3812[[#This Row],[Nr of
trips]]*Table3812[[#This Row],[Nr of
people]]*Table3812[[#This Row],[Cost per roundtrip]]+Table3812[[#This Row],[Nr of
trips]]*Table3812[[#This Row],[Nr of
people]]*Table3812[[#This Row],[Nr of Days
per trip]]*Table3812[[#This Row],[Per Diem]]</f>
        <v>0</v>
      </c>
    </row>
    <row r="32" spans="2:11" x14ac:dyDescent="0.35">
      <c r="B32" s="180" t="s">
        <v>1158</v>
      </c>
      <c r="C32" s="174" t="s">
        <v>384</v>
      </c>
      <c r="D32" s="174"/>
      <c r="E32" s="176"/>
      <c r="F32" s="178"/>
      <c r="G32" s="178"/>
      <c r="H32" s="178"/>
      <c r="I32" s="179"/>
      <c r="J32" s="179"/>
      <c r="K32" s="179">
        <f>Table3812[[#This Row],[Nr of
trips]]*Table3812[[#This Row],[Nr of
people]]*Table3812[[#This Row],[Cost per roundtrip]]+Table3812[[#This Row],[Nr of
trips]]*Table3812[[#This Row],[Nr of
people]]*Table3812[[#This Row],[Nr of Days
per trip]]*Table3812[[#This Row],[Per Diem]]</f>
        <v>0</v>
      </c>
    </row>
    <row r="33" spans="2:11" x14ac:dyDescent="0.35">
      <c r="B33" s="180" t="s">
        <v>1159</v>
      </c>
      <c r="C33" s="174" t="s">
        <v>384</v>
      </c>
      <c r="D33" s="174"/>
      <c r="E33" s="176"/>
      <c r="F33" s="178"/>
      <c r="G33" s="178"/>
      <c r="H33" s="178"/>
      <c r="I33" s="179"/>
      <c r="J33" s="179"/>
      <c r="K33" s="179">
        <f>Table3812[[#This Row],[Nr of
trips]]*Table3812[[#This Row],[Nr of
people]]*Table3812[[#This Row],[Cost per roundtrip]]+Table3812[[#This Row],[Nr of
trips]]*Table3812[[#This Row],[Nr of
people]]*Table3812[[#This Row],[Nr of Days
per trip]]*Table3812[[#This Row],[Per Diem]]</f>
        <v>0</v>
      </c>
    </row>
    <row r="34" spans="2:11" x14ac:dyDescent="0.35">
      <c r="B34" s="180" t="s">
        <v>1185</v>
      </c>
      <c r="C34" s="174" t="s">
        <v>384</v>
      </c>
      <c r="D34" s="174"/>
      <c r="E34" s="176"/>
      <c r="F34" s="178"/>
      <c r="G34" s="178"/>
      <c r="H34" s="178"/>
      <c r="I34" s="179"/>
      <c r="J34" s="179"/>
      <c r="K34" s="179">
        <f>Table3812[[#This Row],[Nr of
trips]]*Table3812[[#This Row],[Nr of
people]]*Table3812[[#This Row],[Cost per roundtrip]]+Table3812[[#This Row],[Nr of
trips]]*Table3812[[#This Row],[Nr of
people]]*Table3812[[#This Row],[Nr of Days
per trip]]*Table3812[[#This Row],[Per Diem]]</f>
        <v>0</v>
      </c>
    </row>
    <row r="35" spans="2:11" x14ac:dyDescent="0.35">
      <c r="B35" s="180" t="s">
        <v>1186</v>
      </c>
      <c r="C35" s="174" t="s">
        <v>384</v>
      </c>
      <c r="D35" s="174"/>
      <c r="E35" s="176"/>
      <c r="F35" s="178"/>
      <c r="G35" s="178"/>
      <c r="H35" s="178"/>
      <c r="I35" s="179"/>
      <c r="J35" s="179"/>
      <c r="K35" s="179">
        <f>Table3812[[#This Row],[Nr of
trips]]*Table3812[[#This Row],[Nr of
people]]*Table3812[[#This Row],[Cost per roundtrip]]+Table3812[[#This Row],[Nr of
trips]]*Table3812[[#This Row],[Nr of
people]]*Table3812[[#This Row],[Nr of Days
per trip]]*Table3812[[#This Row],[Per Diem]]</f>
        <v>0</v>
      </c>
    </row>
    <row r="36" spans="2:11" x14ac:dyDescent="0.35">
      <c r="B36" s="180" t="s">
        <v>1187</v>
      </c>
      <c r="C36" s="174" t="s">
        <v>384</v>
      </c>
      <c r="D36" s="174"/>
      <c r="E36" s="176"/>
      <c r="F36" s="178"/>
      <c r="G36" s="178"/>
      <c r="H36" s="178"/>
      <c r="I36" s="179"/>
      <c r="J36" s="179"/>
      <c r="K36" s="179">
        <f>Table3812[[#This Row],[Nr of
trips]]*Table3812[[#This Row],[Nr of
people]]*Table3812[[#This Row],[Cost per roundtrip]]+Table3812[[#This Row],[Nr of
trips]]*Table3812[[#This Row],[Nr of
people]]*Table3812[[#This Row],[Nr of Days
per trip]]*Table3812[[#This Row],[Per Diem]]</f>
        <v>0</v>
      </c>
    </row>
    <row r="37" spans="2:11" x14ac:dyDescent="0.35">
      <c r="B37" s="180" t="s">
        <v>1213</v>
      </c>
      <c r="C37" s="174" t="s">
        <v>384</v>
      </c>
      <c r="D37" s="174"/>
      <c r="E37" s="176"/>
      <c r="F37" s="178"/>
      <c r="G37" s="178"/>
      <c r="H37" s="178"/>
      <c r="I37" s="179"/>
      <c r="J37" s="179"/>
      <c r="K37" s="179">
        <f>Table3812[[#This Row],[Nr of
trips]]*Table3812[[#This Row],[Nr of
people]]*Table3812[[#This Row],[Cost per roundtrip]]+Table3812[[#This Row],[Nr of
trips]]*Table3812[[#This Row],[Nr of
people]]*Table3812[[#This Row],[Nr of Days
per trip]]*Table3812[[#This Row],[Per Diem]]</f>
        <v>0</v>
      </c>
    </row>
    <row r="38" spans="2:11" x14ac:dyDescent="0.35">
      <c r="B38" s="180" t="s">
        <v>1214</v>
      </c>
      <c r="C38" s="174" t="s">
        <v>384</v>
      </c>
      <c r="D38" s="174"/>
      <c r="E38" s="176"/>
      <c r="F38" s="178"/>
      <c r="G38" s="178"/>
      <c r="H38" s="178"/>
      <c r="I38" s="179"/>
      <c r="J38" s="179"/>
      <c r="K38" s="179">
        <f>Table3812[[#This Row],[Nr of
trips]]*Table3812[[#This Row],[Nr of
people]]*Table3812[[#This Row],[Cost per roundtrip]]+Table3812[[#This Row],[Nr of
trips]]*Table3812[[#This Row],[Nr of
people]]*Table3812[[#This Row],[Nr of Days
per trip]]*Table3812[[#This Row],[Per Diem]]</f>
        <v>0</v>
      </c>
    </row>
    <row r="39" spans="2:11" x14ac:dyDescent="0.35">
      <c r="B39" s="180" t="s">
        <v>1215</v>
      </c>
      <c r="C39" s="174" t="s">
        <v>384</v>
      </c>
      <c r="D39" s="174"/>
      <c r="E39" s="176"/>
      <c r="F39" s="178"/>
      <c r="G39" s="178"/>
      <c r="H39" s="178"/>
      <c r="I39" s="179"/>
      <c r="J39" s="179"/>
      <c r="K39" s="179">
        <f>Table3812[[#This Row],[Nr of
trips]]*Table3812[[#This Row],[Nr of
people]]*Table3812[[#This Row],[Cost per roundtrip]]+Table3812[[#This Row],[Nr of
trips]]*Table3812[[#This Row],[Nr of
people]]*Table3812[[#This Row],[Nr of Days
per trip]]*Table3812[[#This Row],[Per Diem]]</f>
        <v>0</v>
      </c>
    </row>
    <row r="40" spans="2:11" x14ac:dyDescent="0.35">
      <c r="B40" s="180" t="s">
        <v>1368</v>
      </c>
      <c r="C40" s="174" t="s">
        <v>384</v>
      </c>
      <c r="D40" s="174"/>
      <c r="E40" s="176"/>
      <c r="F40" s="178"/>
      <c r="G40" s="178"/>
      <c r="H40" s="178"/>
      <c r="I40" s="179"/>
      <c r="J40" s="179"/>
      <c r="K40" s="179">
        <f>Table3812[[#This Row],[Nr of
trips]]*Table3812[[#This Row],[Nr of
people]]*Table3812[[#This Row],[Cost per roundtrip]]+Table3812[[#This Row],[Nr of
trips]]*Table3812[[#This Row],[Nr of
people]]*Table3812[[#This Row],[Nr of Days
per trip]]*Table3812[[#This Row],[Per Diem]]</f>
        <v>0</v>
      </c>
    </row>
    <row r="41" spans="2:11" x14ac:dyDescent="0.35">
      <c r="B41" s="180" t="s">
        <v>1369</v>
      </c>
      <c r="C41" s="174" t="s">
        <v>384</v>
      </c>
      <c r="D41" s="174"/>
      <c r="E41" s="176"/>
      <c r="F41" s="178"/>
      <c r="G41" s="178"/>
      <c r="H41" s="178"/>
      <c r="I41" s="179"/>
      <c r="J41" s="179"/>
      <c r="K41" s="179">
        <f>Table3812[[#This Row],[Nr of
trips]]*Table3812[[#This Row],[Nr of
people]]*Table3812[[#This Row],[Cost per roundtrip]]+Table3812[[#This Row],[Nr of
trips]]*Table3812[[#This Row],[Nr of
people]]*Table3812[[#This Row],[Nr of Days
per trip]]*Table3812[[#This Row],[Per Diem]]</f>
        <v>0</v>
      </c>
    </row>
    <row r="42" spans="2:11" x14ac:dyDescent="0.35">
      <c r="B42" s="180" t="s">
        <v>1370</v>
      </c>
      <c r="C42" s="174" t="s">
        <v>384</v>
      </c>
      <c r="D42" s="174"/>
      <c r="E42" s="176"/>
      <c r="F42" s="178"/>
      <c r="G42" s="178"/>
      <c r="H42" s="178"/>
      <c r="I42" s="179"/>
      <c r="J42" s="179"/>
      <c r="K42" s="179">
        <f>Table3812[[#This Row],[Nr of
trips]]*Table3812[[#This Row],[Nr of
people]]*Table3812[[#This Row],[Cost per roundtrip]]+Table3812[[#This Row],[Nr of
trips]]*Table3812[[#This Row],[Nr of
people]]*Table3812[[#This Row],[Nr of Days
per trip]]*Table3812[[#This Row],[Per Diem]]</f>
        <v>0</v>
      </c>
    </row>
    <row r="43" spans="2:11" x14ac:dyDescent="0.35">
      <c r="B43" s="180" t="s">
        <v>1396</v>
      </c>
      <c r="C43" s="174" t="s">
        <v>384</v>
      </c>
      <c r="D43" s="174"/>
      <c r="E43" s="176"/>
      <c r="F43" s="178"/>
      <c r="G43" s="178"/>
      <c r="H43" s="178"/>
      <c r="I43" s="179"/>
      <c r="J43" s="179"/>
      <c r="K43" s="179">
        <f>Table3812[[#This Row],[Nr of
trips]]*Table3812[[#This Row],[Nr of
people]]*Table3812[[#This Row],[Cost per roundtrip]]+Table3812[[#This Row],[Nr of
trips]]*Table3812[[#This Row],[Nr of
people]]*Table3812[[#This Row],[Nr of Days
per trip]]*Table3812[[#This Row],[Per Diem]]</f>
        <v>0</v>
      </c>
    </row>
    <row r="44" spans="2:11" x14ac:dyDescent="0.35">
      <c r="B44" s="180" t="s">
        <v>1397</v>
      </c>
      <c r="C44" s="174" t="s">
        <v>384</v>
      </c>
      <c r="D44" s="174"/>
      <c r="E44" s="176"/>
      <c r="F44" s="178"/>
      <c r="G44" s="178"/>
      <c r="H44" s="178"/>
      <c r="I44" s="179"/>
      <c r="J44" s="179"/>
      <c r="K44" s="179">
        <f>Table3812[[#This Row],[Nr of
trips]]*Table3812[[#This Row],[Nr of
people]]*Table3812[[#This Row],[Cost per roundtrip]]+Table3812[[#This Row],[Nr of
trips]]*Table3812[[#This Row],[Nr of
people]]*Table3812[[#This Row],[Nr of Days
per trip]]*Table3812[[#This Row],[Per Diem]]</f>
        <v>0</v>
      </c>
    </row>
    <row r="45" spans="2:11" x14ac:dyDescent="0.35">
      <c r="B45" s="180" t="s">
        <v>1398</v>
      </c>
      <c r="C45" s="174" t="s">
        <v>384</v>
      </c>
      <c r="D45" s="174"/>
      <c r="E45" s="176"/>
      <c r="F45" s="178"/>
      <c r="G45" s="178"/>
      <c r="H45" s="178"/>
      <c r="I45" s="179"/>
      <c r="J45" s="179"/>
      <c r="K45" s="179">
        <f>Table3812[[#This Row],[Nr of
trips]]*Table3812[[#This Row],[Nr of
people]]*Table3812[[#This Row],[Cost per roundtrip]]+Table3812[[#This Row],[Nr of
trips]]*Table3812[[#This Row],[Nr of
people]]*Table3812[[#This Row],[Nr of Days
per trip]]*Table3812[[#This Row],[Per Diem]]</f>
        <v>0</v>
      </c>
    </row>
    <row r="46" spans="2:11" x14ac:dyDescent="0.35">
      <c r="B46" s="180" t="s">
        <v>1424</v>
      </c>
      <c r="C46" s="174" t="s">
        <v>384</v>
      </c>
      <c r="D46" s="174"/>
      <c r="E46" s="176"/>
      <c r="F46" s="178"/>
      <c r="G46" s="178"/>
      <c r="H46" s="178"/>
      <c r="I46" s="179"/>
      <c r="J46" s="179"/>
      <c r="K46" s="179">
        <f>Table3812[[#This Row],[Nr of
trips]]*Table3812[[#This Row],[Nr of
people]]*Table3812[[#This Row],[Cost per roundtrip]]+Table3812[[#This Row],[Nr of
trips]]*Table3812[[#This Row],[Nr of
people]]*Table3812[[#This Row],[Nr of Days
per trip]]*Table3812[[#This Row],[Per Diem]]</f>
        <v>0</v>
      </c>
    </row>
    <row r="47" spans="2:11" x14ac:dyDescent="0.35">
      <c r="B47" s="180" t="s">
        <v>1425</v>
      </c>
      <c r="C47" s="174" t="s">
        <v>384</v>
      </c>
      <c r="D47" s="174"/>
      <c r="E47" s="176"/>
      <c r="F47" s="178"/>
      <c r="G47" s="178"/>
      <c r="H47" s="178"/>
      <c r="I47" s="179"/>
      <c r="J47" s="179"/>
      <c r="K47" s="179">
        <f>Table3812[[#This Row],[Nr of
trips]]*Table3812[[#This Row],[Nr of
people]]*Table3812[[#This Row],[Cost per roundtrip]]+Table3812[[#This Row],[Nr of
trips]]*Table3812[[#This Row],[Nr of
people]]*Table3812[[#This Row],[Nr of Days
per trip]]*Table3812[[#This Row],[Per Diem]]</f>
        <v>0</v>
      </c>
    </row>
    <row r="48" spans="2:11" x14ac:dyDescent="0.35">
      <c r="B48" s="180" t="s">
        <v>1426</v>
      </c>
      <c r="C48" s="174" t="s">
        <v>384</v>
      </c>
      <c r="D48" s="174"/>
      <c r="E48" s="176"/>
      <c r="F48" s="178"/>
      <c r="G48" s="178"/>
      <c r="H48" s="178"/>
      <c r="I48" s="179"/>
      <c r="J48" s="179"/>
      <c r="K48" s="179">
        <f>Table3812[[#This Row],[Nr of
trips]]*Table3812[[#This Row],[Nr of
people]]*Table3812[[#This Row],[Cost per roundtrip]]+Table3812[[#This Row],[Nr of
trips]]*Table3812[[#This Row],[Nr of
people]]*Table3812[[#This Row],[Nr of Days
per trip]]*Table3812[[#This Row],[Per Diem]]</f>
        <v>0</v>
      </c>
    </row>
    <row r="49" spans="2:11" x14ac:dyDescent="0.35">
      <c r="B49" s="180" t="s">
        <v>1579</v>
      </c>
      <c r="C49" s="174" t="s">
        <v>384</v>
      </c>
      <c r="D49" s="174"/>
      <c r="E49" s="176"/>
      <c r="F49" s="178"/>
      <c r="G49" s="178"/>
      <c r="H49" s="178"/>
      <c r="I49" s="179"/>
      <c r="J49" s="179"/>
      <c r="K49" s="179">
        <f>Table3812[[#This Row],[Nr of
trips]]*Table3812[[#This Row],[Nr of
people]]*Table3812[[#This Row],[Cost per roundtrip]]+Table3812[[#This Row],[Nr of
trips]]*Table3812[[#This Row],[Nr of
people]]*Table3812[[#This Row],[Nr of Days
per trip]]*Table3812[[#This Row],[Per Diem]]</f>
        <v>0</v>
      </c>
    </row>
    <row r="50" spans="2:11" x14ac:dyDescent="0.35">
      <c r="B50" s="180" t="s">
        <v>1580</v>
      </c>
      <c r="C50" s="174" t="s">
        <v>384</v>
      </c>
      <c r="D50" s="174"/>
      <c r="E50" s="176"/>
      <c r="F50" s="178"/>
      <c r="G50" s="178"/>
      <c r="H50" s="178"/>
      <c r="I50" s="179"/>
      <c r="J50" s="179"/>
      <c r="K50" s="179">
        <f>Table3812[[#This Row],[Nr of
trips]]*Table3812[[#This Row],[Nr of
people]]*Table3812[[#This Row],[Cost per roundtrip]]+Table3812[[#This Row],[Nr of
trips]]*Table3812[[#This Row],[Nr of
people]]*Table3812[[#This Row],[Nr of Days
per trip]]*Table3812[[#This Row],[Per Diem]]</f>
        <v>0</v>
      </c>
    </row>
    <row r="51" spans="2:11" x14ac:dyDescent="0.35">
      <c r="B51" s="180" t="s">
        <v>1581</v>
      </c>
      <c r="C51" s="174" t="s">
        <v>384</v>
      </c>
      <c r="D51" s="174"/>
      <c r="E51" s="176"/>
      <c r="F51" s="178"/>
      <c r="G51" s="178"/>
      <c r="H51" s="178"/>
      <c r="I51" s="179"/>
      <c r="J51" s="179"/>
      <c r="K51" s="179">
        <f>Table3812[[#This Row],[Nr of
trips]]*Table3812[[#This Row],[Nr of
people]]*Table3812[[#This Row],[Cost per roundtrip]]+Table3812[[#This Row],[Nr of
trips]]*Table3812[[#This Row],[Nr of
people]]*Table3812[[#This Row],[Nr of Days
per trip]]*Table3812[[#This Row],[Per Diem]]</f>
        <v>0</v>
      </c>
    </row>
    <row r="52" spans="2:11" x14ac:dyDescent="0.35">
      <c r="B52" s="180" t="s">
        <v>1607</v>
      </c>
      <c r="C52" s="174" t="s">
        <v>384</v>
      </c>
      <c r="D52" s="174"/>
      <c r="E52" s="176"/>
      <c r="F52" s="178"/>
      <c r="G52" s="178"/>
      <c r="H52" s="178"/>
      <c r="I52" s="179"/>
      <c r="J52" s="179"/>
      <c r="K52" s="179">
        <f>Table3812[[#This Row],[Nr of
trips]]*Table3812[[#This Row],[Nr of
people]]*Table3812[[#This Row],[Cost per roundtrip]]+Table3812[[#This Row],[Nr of
trips]]*Table3812[[#This Row],[Nr of
people]]*Table3812[[#This Row],[Nr of Days
per trip]]*Table3812[[#This Row],[Per Diem]]</f>
        <v>0</v>
      </c>
    </row>
    <row r="53" spans="2:11" x14ac:dyDescent="0.35">
      <c r="B53" s="180" t="s">
        <v>1608</v>
      </c>
      <c r="C53" s="174" t="s">
        <v>384</v>
      </c>
      <c r="D53" s="174"/>
      <c r="E53" s="176"/>
      <c r="F53" s="178"/>
      <c r="G53" s="178"/>
      <c r="H53" s="178"/>
      <c r="I53" s="179"/>
      <c r="J53" s="179"/>
      <c r="K53" s="179">
        <f>Table3812[[#This Row],[Nr of
trips]]*Table3812[[#This Row],[Nr of
people]]*Table3812[[#This Row],[Cost per roundtrip]]+Table3812[[#This Row],[Nr of
trips]]*Table3812[[#This Row],[Nr of
people]]*Table3812[[#This Row],[Nr of Days
per trip]]*Table3812[[#This Row],[Per Diem]]</f>
        <v>0</v>
      </c>
    </row>
    <row r="54" spans="2:11" x14ac:dyDescent="0.35">
      <c r="B54" s="180" t="s">
        <v>1609</v>
      </c>
      <c r="C54" s="174" t="s">
        <v>384</v>
      </c>
      <c r="D54" s="174"/>
      <c r="E54" s="176"/>
      <c r="F54" s="178"/>
      <c r="G54" s="178"/>
      <c r="H54" s="178"/>
      <c r="I54" s="179"/>
      <c r="J54" s="179"/>
      <c r="K54" s="179">
        <f>Table3812[[#This Row],[Nr of
trips]]*Table3812[[#This Row],[Nr of
people]]*Table3812[[#This Row],[Cost per roundtrip]]+Table3812[[#This Row],[Nr of
trips]]*Table3812[[#This Row],[Nr of
people]]*Table3812[[#This Row],[Nr of Days
per trip]]*Table3812[[#This Row],[Per Diem]]</f>
        <v>0</v>
      </c>
    </row>
    <row r="55" spans="2:11" x14ac:dyDescent="0.35">
      <c r="B55" s="180" t="s">
        <v>1635</v>
      </c>
      <c r="C55" s="174" t="s">
        <v>384</v>
      </c>
      <c r="D55" s="174"/>
      <c r="E55" s="176"/>
      <c r="F55" s="178"/>
      <c r="G55" s="178"/>
      <c r="H55" s="178"/>
      <c r="I55" s="179"/>
      <c r="J55" s="179"/>
      <c r="K55" s="179">
        <f>Table3812[[#This Row],[Nr of
trips]]*Table3812[[#This Row],[Nr of
people]]*Table3812[[#This Row],[Cost per roundtrip]]+Table3812[[#This Row],[Nr of
trips]]*Table3812[[#This Row],[Nr of
people]]*Table3812[[#This Row],[Nr of Days
per trip]]*Table3812[[#This Row],[Per Diem]]</f>
        <v>0</v>
      </c>
    </row>
    <row r="56" spans="2:11" x14ac:dyDescent="0.35">
      <c r="B56" s="180" t="s">
        <v>1636</v>
      </c>
      <c r="C56" s="174" t="s">
        <v>384</v>
      </c>
      <c r="D56" s="174"/>
      <c r="E56" s="176"/>
      <c r="F56" s="178"/>
      <c r="G56" s="178"/>
      <c r="H56" s="178"/>
      <c r="I56" s="179"/>
      <c r="J56" s="179"/>
      <c r="K56" s="179">
        <f>Table3812[[#This Row],[Nr of
trips]]*Table3812[[#This Row],[Nr of
people]]*Table3812[[#This Row],[Cost per roundtrip]]+Table3812[[#This Row],[Nr of
trips]]*Table3812[[#This Row],[Nr of
people]]*Table3812[[#This Row],[Nr of Days
per trip]]*Table3812[[#This Row],[Per Diem]]</f>
        <v>0</v>
      </c>
    </row>
    <row r="57" spans="2:11" x14ac:dyDescent="0.35">
      <c r="B57" s="180" t="s">
        <v>1637</v>
      </c>
      <c r="C57" s="174" t="s">
        <v>384</v>
      </c>
      <c r="D57" s="174"/>
      <c r="E57" s="176"/>
      <c r="F57" s="178"/>
      <c r="G57" s="178"/>
      <c r="H57" s="178"/>
      <c r="I57" s="179"/>
      <c r="J57" s="179"/>
      <c r="K57" s="179">
        <f>Table3812[[#This Row],[Nr of
trips]]*Table3812[[#This Row],[Nr of
people]]*Table3812[[#This Row],[Cost per roundtrip]]+Table3812[[#This Row],[Nr of
trips]]*Table3812[[#This Row],[Nr of
people]]*Table3812[[#This Row],[Nr of Days
per trip]]*Table3812[[#This Row],[Per Diem]]</f>
        <v>0</v>
      </c>
    </row>
    <row r="58" spans="2:11" x14ac:dyDescent="0.35">
      <c r="B58" s="180" t="s">
        <v>1790</v>
      </c>
      <c r="C58" s="174" t="s">
        <v>384</v>
      </c>
      <c r="D58" s="174"/>
      <c r="E58" s="176"/>
      <c r="F58" s="178"/>
      <c r="G58" s="178"/>
      <c r="H58" s="178"/>
      <c r="I58" s="179"/>
      <c r="J58" s="179"/>
      <c r="K58" s="179">
        <f>Table3812[[#This Row],[Nr of
trips]]*Table3812[[#This Row],[Nr of
people]]*Table3812[[#This Row],[Cost per roundtrip]]+Table3812[[#This Row],[Nr of
trips]]*Table3812[[#This Row],[Nr of
people]]*Table3812[[#This Row],[Nr of Days
per trip]]*Table3812[[#This Row],[Per Diem]]</f>
        <v>0</v>
      </c>
    </row>
    <row r="59" spans="2:11" x14ac:dyDescent="0.35">
      <c r="B59" s="180" t="s">
        <v>1791</v>
      </c>
      <c r="C59" s="174" t="s">
        <v>384</v>
      </c>
      <c r="D59" s="174"/>
      <c r="E59" s="176"/>
      <c r="F59" s="178"/>
      <c r="G59" s="178"/>
      <c r="H59" s="178"/>
      <c r="I59" s="179"/>
      <c r="J59" s="179"/>
      <c r="K59" s="179">
        <f>Table3812[[#This Row],[Nr of
trips]]*Table3812[[#This Row],[Nr of
people]]*Table3812[[#This Row],[Cost per roundtrip]]+Table3812[[#This Row],[Nr of
trips]]*Table3812[[#This Row],[Nr of
people]]*Table3812[[#This Row],[Nr of Days
per trip]]*Table3812[[#This Row],[Per Diem]]</f>
        <v>0</v>
      </c>
    </row>
    <row r="60" spans="2:11" x14ac:dyDescent="0.35">
      <c r="B60" s="180" t="s">
        <v>1792</v>
      </c>
      <c r="C60" s="174" t="s">
        <v>384</v>
      </c>
      <c r="D60" s="174"/>
      <c r="E60" s="176"/>
      <c r="F60" s="178"/>
      <c r="G60" s="178"/>
      <c r="H60" s="178"/>
      <c r="I60" s="179"/>
      <c r="J60" s="179"/>
      <c r="K60" s="179">
        <f>Table3812[[#This Row],[Nr of
trips]]*Table3812[[#This Row],[Nr of
people]]*Table3812[[#This Row],[Cost per roundtrip]]+Table3812[[#This Row],[Nr of
trips]]*Table3812[[#This Row],[Nr of
people]]*Table3812[[#This Row],[Nr of Days
per trip]]*Table3812[[#This Row],[Per Diem]]</f>
        <v>0</v>
      </c>
    </row>
    <row r="61" spans="2:11" x14ac:dyDescent="0.35">
      <c r="B61" s="180" t="s">
        <v>1818</v>
      </c>
      <c r="C61" s="174" t="s">
        <v>384</v>
      </c>
      <c r="D61" s="174"/>
      <c r="E61" s="176"/>
      <c r="F61" s="178"/>
      <c r="G61" s="178"/>
      <c r="H61" s="178"/>
      <c r="I61" s="179"/>
      <c r="J61" s="179"/>
      <c r="K61" s="179">
        <f>Table3812[[#This Row],[Nr of
trips]]*Table3812[[#This Row],[Nr of
people]]*Table3812[[#This Row],[Cost per roundtrip]]+Table3812[[#This Row],[Nr of
trips]]*Table3812[[#This Row],[Nr of
people]]*Table3812[[#This Row],[Nr of Days
per trip]]*Table3812[[#This Row],[Per Diem]]</f>
        <v>0</v>
      </c>
    </row>
    <row r="62" spans="2:11" x14ac:dyDescent="0.35">
      <c r="B62" s="180" t="s">
        <v>1819</v>
      </c>
      <c r="C62" s="174" t="s">
        <v>384</v>
      </c>
      <c r="D62" s="174"/>
      <c r="E62" s="176"/>
      <c r="F62" s="178"/>
      <c r="G62" s="178"/>
      <c r="H62" s="178"/>
      <c r="I62" s="179"/>
      <c r="J62" s="179"/>
      <c r="K62" s="179">
        <f>Table3812[[#This Row],[Nr of
trips]]*Table3812[[#This Row],[Nr of
people]]*Table3812[[#This Row],[Cost per roundtrip]]+Table3812[[#This Row],[Nr of
trips]]*Table3812[[#This Row],[Nr of
people]]*Table3812[[#This Row],[Nr of Days
per trip]]*Table3812[[#This Row],[Per Diem]]</f>
        <v>0</v>
      </c>
    </row>
    <row r="63" spans="2:11" x14ac:dyDescent="0.35">
      <c r="B63" s="180" t="s">
        <v>1820</v>
      </c>
      <c r="C63" s="174" t="s">
        <v>384</v>
      </c>
      <c r="D63" s="174"/>
      <c r="E63" s="176"/>
      <c r="F63" s="178"/>
      <c r="G63" s="178"/>
      <c r="H63" s="178"/>
      <c r="I63" s="179"/>
      <c r="J63" s="179"/>
      <c r="K63" s="179">
        <f>Table3812[[#This Row],[Nr of
trips]]*Table3812[[#This Row],[Nr of
people]]*Table3812[[#This Row],[Cost per roundtrip]]+Table3812[[#This Row],[Nr of
trips]]*Table3812[[#This Row],[Nr of
people]]*Table3812[[#This Row],[Nr of Days
per trip]]*Table3812[[#This Row],[Per Diem]]</f>
        <v>0</v>
      </c>
    </row>
    <row r="64" spans="2:11" x14ac:dyDescent="0.35">
      <c r="B64" s="180" t="s">
        <v>1846</v>
      </c>
      <c r="C64" s="174" t="s">
        <v>384</v>
      </c>
      <c r="D64" s="174"/>
      <c r="E64" s="176"/>
      <c r="F64" s="178"/>
      <c r="G64" s="178"/>
      <c r="H64" s="178"/>
      <c r="I64" s="179"/>
      <c r="J64" s="179"/>
      <c r="K64" s="179">
        <f>Table3812[[#This Row],[Nr of
trips]]*Table3812[[#This Row],[Nr of
people]]*Table3812[[#This Row],[Cost per roundtrip]]+Table3812[[#This Row],[Nr of
trips]]*Table3812[[#This Row],[Nr of
people]]*Table3812[[#This Row],[Nr of Days
per trip]]*Table3812[[#This Row],[Per Diem]]</f>
        <v>0</v>
      </c>
    </row>
    <row r="65" spans="2:11" x14ac:dyDescent="0.35">
      <c r="B65" s="180" t="s">
        <v>1847</v>
      </c>
      <c r="C65" s="174" t="s">
        <v>384</v>
      </c>
      <c r="D65" s="174"/>
      <c r="E65" s="176"/>
      <c r="F65" s="178"/>
      <c r="G65" s="178"/>
      <c r="H65" s="178"/>
      <c r="I65" s="179"/>
      <c r="J65" s="179"/>
      <c r="K65" s="179">
        <f>Table3812[[#This Row],[Nr of
trips]]*Table3812[[#This Row],[Nr of
people]]*Table3812[[#This Row],[Cost per roundtrip]]+Table3812[[#This Row],[Nr of
trips]]*Table3812[[#This Row],[Nr of
people]]*Table3812[[#This Row],[Nr of Days
per trip]]*Table3812[[#This Row],[Per Diem]]</f>
        <v>0</v>
      </c>
    </row>
    <row r="66" spans="2:11" x14ac:dyDescent="0.35">
      <c r="B66" s="180" t="s">
        <v>1848</v>
      </c>
      <c r="C66" s="174" t="s">
        <v>384</v>
      </c>
      <c r="D66" s="174"/>
      <c r="E66" s="176"/>
      <c r="F66" s="178"/>
      <c r="G66" s="178"/>
      <c r="H66" s="178"/>
      <c r="I66" s="179"/>
      <c r="J66" s="179"/>
      <c r="K66" s="179">
        <f>Table3812[[#This Row],[Nr of
trips]]*Table3812[[#This Row],[Nr of
people]]*Table3812[[#This Row],[Cost per roundtrip]]+Table3812[[#This Row],[Nr of
trips]]*Table3812[[#This Row],[Nr of
people]]*Table3812[[#This Row],[Nr of Days
per trip]]*Table3812[[#This Row],[Per Diem]]</f>
        <v>0</v>
      </c>
    </row>
    <row r="67" spans="2:11" x14ac:dyDescent="0.35">
      <c r="B67" s="180" t="s">
        <v>2001</v>
      </c>
      <c r="C67" s="174" t="s">
        <v>384</v>
      </c>
      <c r="D67" s="174"/>
      <c r="E67" s="176"/>
      <c r="F67" s="178"/>
      <c r="G67" s="178"/>
      <c r="H67" s="178"/>
      <c r="I67" s="179"/>
      <c r="J67" s="179"/>
      <c r="K67" s="179">
        <f>Table3812[[#This Row],[Nr of
trips]]*Table3812[[#This Row],[Nr of
people]]*Table3812[[#This Row],[Cost per roundtrip]]+Table3812[[#This Row],[Nr of
trips]]*Table3812[[#This Row],[Nr of
people]]*Table3812[[#This Row],[Nr of Days
per trip]]*Table3812[[#This Row],[Per Diem]]</f>
        <v>0</v>
      </c>
    </row>
    <row r="68" spans="2:11" x14ac:dyDescent="0.35">
      <c r="B68" s="180" t="s">
        <v>2002</v>
      </c>
      <c r="C68" s="174" t="s">
        <v>384</v>
      </c>
      <c r="D68" s="174"/>
      <c r="E68" s="176"/>
      <c r="F68" s="178"/>
      <c r="G68" s="178"/>
      <c r="H68" s="178"/>
      <c r="I68" s="179"/>
      <c r="J68" s="179"/>
      <c r="K68" s="179">
        <f>Table3812[[#This Row],[Nr of
trips]]*Table3812[[#This Row],[Nr of
people]]*Table3812[[#This Row],[Cost per roundtrip]]+Table3812[[#This Row],[Nr of
trips]]*Table3812[[#This Row],[Nr of
people]]*Table3812[[#This Row],[Nr of Days
per trip]]*Table3812[[#This Row],[Per Diem]]</f>
        <v>0</v>
      </c>
    </row>
    <row r="69" spans="2:11" x14ac:dyDescent="0.35">
      <c r="B69" s="180" t="s">
        <v>2003</v>
      </c>
      <c r="C69" s="174" t="s">
        <v>384</v>
      </c>
      <c r="D69" s="174"/>
      <c r="E69" s="176"/>
      <c r="F69" s="178"/>
      <c r="G69" s="178"/>
      <c r="H69" s="178"/>
      <c r="I69" s="179"/>
      <c r="J69" s="179"/>
      <c r="K69" s="179">
        <f>Table3812[[#This Row],[Nr of
trips]]*Table3812[[#This Row],[Nr of
people]]*Table3812[[#This Row],[Cost per roundtrip]]+Table3812[[#This Row],[Nr of
trips]]*Table3812[[#This Row],[Nr of
people]]*Table3812[[#This Row],[Nr of Days
per trip]]*Table3812[[#This Row],[Per Diem]]</f>
        <v>0</v>
      </c>
    </row>
    <row r="70" spans="2:11" x14ac:dyDescent="0.35">
      <c r="B70" s="180" t="s">
        <v>2029</v>
      </c>
      <c r="C70" s="174" t="s">
        <v>384</v>
      </c>
      <c r="D70" s="174"/>
      <c r="E70" s="176"/>
      <c r="F70" s="178"/>
      <c r="G70" s="178"/>
      <c r="H70" s="178"/>
      <c r="I70" s="179"/>
      <c r="J70" s="179"/>
      <c r="K70" s="179">
        <f>Table3812[[#This Row],[Nr of
trips]]*Table3812[[#This Row],[Nr of
people]]*Table3812[[#This Row],[Cost per roundtrip]]+Table3812[[#This Row],[Nr of
trips]]*Table3812[[#This Row],[Nr of
people]]*Table3812[[#This Row],[Nr of Days
per trip]]*Table3812[[#This Row],[Per Diem]]</f>
        <v>0</v>
      </c>
    </row>
    <row r="71" spans="2:11" x14ac:dyDescent="0.35">
      <c r="B71" s="180" t="s">
        <v>2030</v>
      </c>
      <c r="C71" s="174" t="s">
        <v>384</v>
      </c>
      <c r="D71" s="174"/>
      <c r="E71" s="176"/>
      <c r="F71" s="178"/>
      <c r="G71" s="178"/>
      <c r="H71" s="178"/>
      <c r="I71" s="179"/>
      <c r="J71" s="179"/>
      <c r="K71" s="179">
        <f>Table3812[[#This Row],[Nr of
trips]]*Table3812[[#This Row],[Nr of
people]]*Table3812[[#This Row],[Cost per roundtrip]]+Table3812[[#This Row],[Nr of
trips]]*Table3812[[#This Row],[Nr of
people]]*Table3812[[#This Row],[Nr of Days
per trip]]*Table3812[[#This Row],[Per Diem]]</f>
        <v>0</v>
      </c>
    </row>
    <row r="72" spans="2:11" x14ac:dyDescent="0.35">
      <c r="B72" s="180" t="s">
        <v>2031</v>
      </c>
      <c r="C72" s="174" t="s">
        <v>384</v>
      </c>
      <c r="D72" s="174"/>
      <c r="E72" s="176"/>
      <c r="F72" s="178"/>
      <c r="G72" s="178"/>
      <c r="H72" s="178"/>
      <c r="I72" s="179"/>
      <c r="J72" s="179"/>
      <c r="K72" s="179">
        <f>Table3812[[#This Row],[Nr of
trips]]*Table3812[[#This Row],[Nr of
people]]*Table3812[[#This Row],[Cost per roundtrip]]+Table3812[[#This Row],[Nr of
trips]]*Table3812[[#This Row],[Nr of
people]]*Table3812[[#This Row],[Nr of Days
per trip]]*Table3812[[#This Row],[Per Diem]]</f>
        <v>0</v>
      </c>
    </row>
    <row r="73" spans="2:11" x14ac:dyDescent="0.35">
      <c r="B73" s="180" t="s">
        <v>2057</v>
      </c>
      <c r="C73" s="174" t="s">
        <v>384</v>
      </c>
      <c r="D73" s="174"/>
      <c r="E73" s="176"/>
      <c r="F73" s="178"/>
      <c r="G73" s="178"/>
      <c r="H73" s="178"/>
      <c r="I73" s="179"/>
      <c r="J73" s="179"/>
      <c r="K73" s="179">
        <f>Table3812[[#This Row],[Nr of
trips]]*Table3812[[#This Row],[Nr of
people]]*Table3812[[#This Row],[Cost per roundtrip]]+Table3812[[#This Row],[Nr of
trips]]*Table3812[[#This Row],[Nr of
people]]*Table3812[[#This Row],[Nr of Days
per trip]]*Table3812[[#This Row],[Per Diem]]</f>
        <v>0</v>
      </c>
    </row>
    <row r="74" spans="2:11" x14ac:dyDescent="0.35">
      <c r="B74" s="180" t="s">
        <v>2058</v>
      </c>
      <c r="C74" s="174" t="s">
        <v>384</v>
      </c>
      <c r="D74" s="174"/>
      <c r="E74" s="176"/>
      <c r="F74" s="178"/>
      <c r="G74" s="178"/>
      <c r="H74" s="178"/>
      <c r="I74" s="179"/>
      <c r="J74" s="179"/>
      <c r="K74" s="179">
        <f>Table3812[[#This Row],[Nr of
trips]]*Table3812[[#This Row],[Nr of
people]]*Table3812[[#This Row],[Cost per roundtrip]]+Table3812[[#This Row],[Nr of
trips]]*Table3812[[#This Row],[Nr of
people]]*Table3812[[#This Row],[Nr of Days
per trip]]*Table3812[[#This Row],[Per Diem]]</f>
        <v>0</v>
      </c>
    </row>
    <row r="75" spans="2:11" x14ac:dyDescent="0.35">
      <c r="B75" s="180" t="s">
        <v>2059</v>
      </c>
      <c r="C75" s="174" t="s">
        <v>384</v>
      </c>
      <c r="D75" s="174"/>
      <c r="E75" s="176"/>
      <c r="F75" s="178"/>
      <c r="G75" s="178"/>
      <c r="H75" s="178"/>
      <c r="I75" s="179"/>
      <c r="J75" s="179"/>
      <c r="K75" s="179">
        <f>Table3812[[#This Row],[Nr of
trips]]*Table3812[[#This Row],[Nr of
people]]*Table3812[[#This Row],[Cost per roundtrip]]+Table3812[[#This Row],[Nr of
trips]]*Table3812[[#This Row],[Nr of
people]]*Table3812[[#This Row],[Nr of Days
per trip]]*Table3812[[#This Row],[Per Diem]]</f>
        <v>0</v>
      </c>
    </row>
    <row r="76" spans="2:11" x14ac:dyDescent="0.35">
      <c r="B76" s="180" t="s">
        <v>2214</v>
      </c>
      <c r="C76" s="174" t="s">
        <v>384</v>
      </c>
      <c r="D76" s="174"/>
      <c r="E76" s="176"/>
      <c r="F76" s="178"/>
      <c r="G76" s="178"/>
      <c r="H76" s="178"/>
      <c r="I76" s="179"/>
      <c r="J76" s="179"/>
      <c r="K76" s="179">
        <f>Table3812[[#This Row],[Nr of
trips]]*Table3812[[#This Row],[Nr of
people]]*Table3812[[#This Row],[Cost per roundtrip]]+Table3812[[#This Row],[Nr of
trips]]*Table3812[[#This Row],[Nr of
people]]*Table3812[[#This Row],[Nr of Days
per trip]]*Table3812[[#This Row],[Per Diem]]</f>
        <v>0</v>
      </c>
    </row>
    <row r="77" spans="2:11" x14ac:dyDescent="0.35">
      <c r="B77" s="180" t="s">
        <v>2215</v>
      </c>
      <c r="C77" s="174" t="s">
        <v>384</v>
      </c>
      <c r="D77" s="174"/>
      <c r="E77" s="176"/>
      <c r="F77" s="178"/>
      <c r="G77" s="178"/>
      <c r="H77" s="178"/>
      <c r="I77" s="179"/>
      <c r="J77" s="179"/>
      <c r="K77" s="179">
        <f>Table3812[[#This Row],[Nr of
trips]]*Table3812[[#This Row],[Nr of
people]]*Table3812[[#This Row],[Cost per roundtrip]]+Table3812[[#This Row],[Nr of
trips]]*Table3812[[#This Row],[Nr of
people]]*Table3812[[#This Row],[Nr of Days
per trip]]*Table3812[[#This Row],[Per Diem]]</f>
        <v>0</v>
      </c>
    </row>
    <row r="78" spans="2:11" x14ac:dyDescent="0.35">
      <c r="B78" s="180" t="s">
        <v>2216</v>
      </c>
      <c r="C78" s="174" t="s">
        <v>384</v>
      </c>
      <c r="D78" s="174"/>
      <c r="E78" s="176"/>
      <c r="F78" s="178"/>
      <c r="G78" s="178"/>
      <c r="H78" s="178"/>
      <c r="I78" s="179"/>
      <c r="J78" s="179"/>
      <c r="K78" s="179">
        <f>Table3812[[#This Row],[Nr of
trips]]*Table3812[[#This Row],[Nr of
people]]*Table3812[[#This Row],[Cost per roundtrip]]+Table3812[[#This Row],[Nr of
trips]]*Table3812[[#This Row],[Nr of
people]]*Table3812[[#This Row],[Nr of Days
per trip]]*Table3812[[#This Row],[Per Diem]]</f>
        <v>0</v>
      </c>
    </row>
    <row r="79" spans="2:11" x14ac:dyDescent="0.35">
      <c r="B79" s="180" t="s">
        <v>2242</v>
      </c>
      <c r="C79" s="174" t="s">
        <v>384</v>
      </c>
      <c r="D79" s="174"/>
      <c r="E79" s="176"/>
      <c r="F79" s="178"/>
      <c r="G79" s="178"/>
      <c r="H79" s="178"/>
      <c r="I79" s="179"/>
      <c r="J79" s="179"/>
      <c r="K79" s="179">
        <f>Table3812[[#This Row],[Nr of
trips]]*Table3812[[#This Row],[Nr of
people]]*Table3812[[#This Row],[Cost per roundtrip]]+Table3812[[#This Row],[Nr of
trips]]*Table3812[[#This Row],[Nr of
people]]*Table3812[[#This Row],[Nr of Days
per trip]]*Table3812[[#This Row],[Per Diem]]</f>
        <v>0</v>
      </c>
    </row>
    <row r="80" spans="2:11" x14ac:dyDescent="0.35">
      <c r="B80" s="180" t="s">
        <v>2243</v>
      </c>
      <c r="C80" s="174" t="s">
        <v>384</v>
      </c>
      <c r="D80" s="174"/>
      <c r="E80" s="176"/>
      <c r="F80" s="178"/>
      <c r="G80" s="178"/>
      <c r="H80" s="178"/>
      <c r="I80" s="179"/>
      <c r="J80" s="179"/>
      <c r="K80" s="179">
        <f>Table3812[[#This Row],[Nr of
trips]]*Table3812[[#This Row],[Nr of
people]]*Table3812[[#This Row],[Cost per roundtrip]]+Table3812[[#This Row],[Nr of
trips]]*Table3812[[#This Row],[Nr of
people]]*Table3812[[#This Row],[Nr of Days
per trip]]*Table3812[[#This Row],[Per Diem]]</f>
        <v>0</v>
      </c>
    </row>
    <row r="81" spans="2:11" x14ac:dyDescent="0.35">
      <c r="B81" s="180" t="s">
        <v>2244</v>
      </c>
      <c r="C81" s="174" t="s">
        <v>384</v>
      </c>
      <c r="D81" s="174"/>
      <c r="E81" s="176"/>
      <c r="F81" s="178"/>
      <c r="G81" s="178"/>
      <c r="H81" s="178"/>
      <c r="I81" s="179"/>
      <c r="J81" s="179"/>
      <c r="K81" s="179">
        <f>Table3812[[#This Row],[Nr of
trips]]*Table3812[[#This Row],[Nr of
people]]*Table3812[[#This Row],[Cost per roundtrip]]+Table3812[[#This Row],[Nr of
trips]]*Table3812[[#This Row],[Nr of
people]]*Table3812[[#This Row],[Nr of Days
per trip]]*Table3812[[#This Row],[Per Diem]]</f>
        <v>0</v>
      </c>
    </row>
    <row r="82" spans="2:11" x14ac:dyDescent="0.35">
      <c r="B82" s="180" t="s">
        <v>2270</v>
      </c>
      <c r="C82" s="174" t="s">
        <v>384</v>
      </c>
      <c r="D82" s="174"/>
      <c r="E82" s="176"/>
      <c r="F82" s="178"/>
      <c r="G82" s="178"/>
      <c r="H82" s="178"/>
      <c r="I82" s="179"/>
      <c r="J82" s="179"/>
      <c r="K82" s="179">
        <f>Table3812[[#This Row],[Nr of
trips]]*Table3812[[#This Row],[Nr of
people]]*Table3812[[#This Row],[Cost per roundtrip]]+Table3812[[#This Row],[Nr of
trips]]*Table3812[[#This Row],[Nr of
people]]*Table3812[[#This Row],[Nr of Days
per trip]]*Table3812[[#This Row],[Per Diem]]</f>
        <v>0</v>
      </c>
    </row>
    <row r="83" spans="2:11" x14ac:dyDescent="0.35">
      <c r="B83" s="180" t="s">
        <v>2271</v>
      </c>
      <c r="C83" s="174" t="s">
        <v>384</v>
      </c>
      <c r="D83" s="174"/>
      <c r="E83" s="176"/>
      <c r="F83" s="178"/>
      <c r="G83" s="178"/>
      <c r="H83" s="178"/>
      <c r="I83" s="179"/>
      <c r="J83" s="179"/>
      <c r="K83" s="179">
        <f>Table3812[[#This Row],[Nr of
trips]]*Table3812[[#This Row],[Nr of
people]]*Table3812[[#This Row],[Cost per roundtrip]]+Table3812[[#This Row],[Nr of
trips]]*Table3812[[#This Row],[Nr of
people]]*Table3812[[#This Row],[Nr of Days
per trip]]*Table3812[[#This Row],[Per Diem]]</f>
        <v>0</v>
      </c>
    </row>
    <row r="84" spans="2:11" x14ac:dyDescent="0.35">
      <c r="B84" s="180" t="s">
        <v>2272</v>
      </c>
      <c r="C84" s="174" t="s">
        <v>384</v>
      </c>
      <c r="D84" s="174"/>
      <c r="E84" s="176"/>
      <c r="F84" s="178"/>
      <c r="G84" s="178"/>
      <c r="H84" s="178"/>
      <c r="I84" s="179"/>
      <c r="J84" s="179"/>
      <c r="K84" s="179">
        <f>Table3812[[#This Row],[Nr of
trips]]*Table3812[[#This Row],[Nr of
people]]*Table3812[[#This Row],[Cost per roundtrip]]+Table3812[[#This Row],[Nr of
trips]]*Table3812[[#This Row],[Nr of
people]]*Table3812[[#This Row],[Nr of Days
per trip]]*Table3812[[#This Row],[Per Diem]]</f>
        <v>0</v>
      </c>
    </row>
    <row r="85" spans="2:11" x14ac:dyDescent="0.35">
      <c r="B85" s="180" t="s">
        <v>2414</v>
      </c>
      <c r="C85" s="174" t="s">
        <v>384</v>
      </c>
      <c r="D85" s="174"/>
      <c r="E85" s="176"/>
      <c r="F85" s="178"/>
      <c r="G85" s="178"/>
      <c r="H85" s="178"/>
      <c r="I85" s="179"/>
      <c r="J85" s="179"/>
      <c r="K85" s="179">
        <f>Table3812[[#This Row],[Nr of
trips]]*Table3812[[#This Row],[Nr of
people]]*Table3812[[#This Row],[Cost per roundtrip]]+Table3812[[#This Row],[Nr of
trips]]*Table3812[[#This Row],[Nr of
people]]*Table3812[[#This Row],[Nr of Days
per trip]]*Table3812[[#This Row],[Per Diem]]</f>
        <v>0</v>
      </c>
    </row>
    <row r="86" spans="2:11" x14ac:dyDescent="0.35">
      <c r="B86" s="180" t="s">
        <v>2415</v>
      </c>
      <c r="C86" s="174" t="s">
        <v>384</v>
      </c>
      <c r="D86" s="174"/>
      <c r="E86" s="176"/>
      <c r="F86" s="178"/>
      <c r="G86" s="178"/>
      <c r="H86" s="178"/>
      <c r="I86" s="179"/>
      <c r="J86" s="179"/>
      <c r="K86" s="179">
        <f>Table3812[[#This Row],[Nr of
trips]]*Table3812[[#This Row],[Nr of
people]]*Table3812[[#This Row],[Cost per roundtrip]]+Table3812[[#This Row],[Nr of
trips]]*Table3812[[#This Row],[Nr of
people]]*Table3812[[#This Row],[Nr of Days
per trip]]*Table3812[[#This Row],[Per Diem]]</f>
        <v>0</v>
      </c>
    </row>
    <row r="87" spans="2:11" x14ac:dyDescent="0.35">
      <c r="B87" s="180" t="s">
        <v>2416</v>
      </c>
      <c r="C87" s="174" t="s">
        <v>384</v>
      </c>
      <c r="D87" s="174"/>
      <c r="E87" s="176"/>
      <c r="F87" s="178"/>
      <c r="G87" s="178"/>
      <c r="H87" s="178"/>
      <c r="I87" s="179"/>
      <c r="J87" s="179"/>
      <c r="K87" s="179">
        <f>Table3812[[#This Row],[Nr of
trips]]*Table3812[[#This Row],[Nr of
people]]*Table3812[[#This Row],[Cost per roundtrip]]+Table3812[[#This Row],[Nr of
trips]]*Table3812[[#This Row],[Nr of
people]]*Table3812[[#This Row],[Nr of Days
per trip]]*Table3812[[#This Row],[Per Diem]]</f>
        <v>0</v>
      </c>
    </row>
    <row r="88" spans="2:11" x14ac:dyDescent="0.35">
      <c r="B88" s="180" t="s">
        <v>2417</v>
      </c>
      <c r="C88" s="174" t="s">
        <v>384</v>
      </c>
      <c r="D88" s="174"/>
      <c r="E88" s="176"/>
      <c r="F88" s="178"/>
      <c r="G88" s="178"/>
      <c r="H88" s="178"/>
      <c r="I88" s="179"/>
      <c r="J88" s="179"/>
      <c r="K88" s="179">
        <f>Table3812[[#This Row],[Nr of
trips]]*Table3812[[#This Row],[Nr of
people]]*Table3812[[#This Row],[Cost per roundtrip]]+Table3812[[#This Row],[Nr of
trips]]*Table3812[[#This Row],[Nr of
people]]*Table3812[[#This Row],[Nr of Days
per trip]]*Table3812[[#This Row],[Per Diem]]</f>
        <v>0</v>
      </c>
    </row>
    <row r="89" spans="2:11" x14ac:dyDescent="0.35">
      <c r="B89" s="180" t="s">
        <v>2418</v>
      </c>
      <c r="C89" s="174" t="s">
        <v>384</v>
      </c>
      <c r="D89" s="174"/>
      <c r="E89" s="176"/>
      <c r="F89" s="178"/>
      <c r="G89" s="178"/>
      <c r="H89" s="178"/>
      <c r="I89" s="179"/>
      <c r="J89" s="179"/>
      <c r="K89" s="179">
        <f>Table3812[[#This Row],[Nr of
trips]]*Table3812[[#This Row],[Nr of
people]]*Table3812[[#This Row],[Cost per roundtrip]]+Table3812[[#This Row],[Nr of
trips]]*Table3812[[#This Row],[Nr of
people]]*Table3812[[#This Row],[Nr of Days
per trip]]*Table3812[[#This Row],[Per Diem]]</f>
        <v>0</v>
      </c>
    </row>
    <row r="90" spans="2:11" x14ac:dyDescent="0.35">
      <c r="B90" s="180" t="s">
        <v>2419</v>
      </c>
      <c r="C90" s="174" t="s">
        <v>384</v>
      </c>
      <c r="D90" s="174"/>
      <c r="E90" s="176"/>
      <c r="F90" s="178"/>
      <c r="G90" s="178"/>
      <c r="H90" s="178"/>
      <c r="I90" s="179"/>
      <c r="J90" s="179"/>
      <c r="K90" s="179">
        <f>Table3812[[#This Row],[Nr of
trips]]*Table3812[[#This Row],[Nr of
people]]*Table3812[[#This Row],[Cost per roundtrip]]+Table3812[[#This Row],[Nr of
trips]]*Table3812[[#This Row],[Nr of
people]]*Table3812[[#This Row],[Nr of Days
per trip]]*Table3812[[#This Row],[Per Diem]]</f>
        <v>0</v>
      </c>
    </row>
    <row r="91" spans="2:11" x14ac:dyDescent="0.35">
      <c r="B91" s="180" t="s">
        <v>2420</v>
      </c>
      <c r="C91" s="174" t="s">
        <v>384</v>
      </c>
      <c r="D91" s="174"/>
      <c r="E91" s="176"/>
      <c r="F91" s="178"/>
      <c r="G91" s="178"/>
      <c r="H91" s="178"/>
      <c r="I91" s="179"/>
      <c r="J91" s="179"/>
      <c r="K91" s="179">
        <f>Table3812[[#This Row],[Nr of
trips]]*Table3812[[#This Row],[Nr of
people]]*Table3812[[#This Row],[Cost per roundtrip]]+Table3812[[#This Row],[Nr of
trips]]*Table3812[[#This Row],[Nr of
people]]*Table3812[[#This Row],[Nr of Days
per trip]]*Table3812[[#This Row],[Per Diem]]</f>
        <v>0</v>
      </c>
    </row>
    <row r="92" spans="2:11" x14ac:dyDescent="0.35">
      <c r="B92" s="180" t="s">
        <v>2421</v>
      </c>
      <c r="C92" s="174" t="s">
        <v>384</v>
      </c>
      <c r="D92" s="174"/>
      <c r="E92" s="176"/>
      <c r="F92" s="178"/>
      <c r="G92" s="178"/>
      <c r="H92" s="178"/>
      <c r="I92" s="179"/>
      <c r="J92" s="179"/>
      <c r="K92" s="179">
        <f>Table3812[[#This Row],[Nr of
trips]]*Table3812[[#This Row],[Nr of
people]]*Table3812[[#This Row],[Cost per roundtrip]]+Table3812[[#This Row],[Nr of
trips]]*Table3812[[#This Row],[Nr of
people]]*Table3812[[#This Row],[Nr of Days
per trip]]*Table3812[[#This Row],[Per Diem]]</f>
        <v>0</v>
      </c>
    </row>
    <row r="93" spans="2:11" x14ac:dyDescent="0.35">
      <c r="B93" s="180" t="s">
        <v>2422</v>
      </c>
      <c r="C93" s="174" t="s">
        <v>384</v>
      </c>
      <c r="D93" s="174"/>
      <c r="E93" s="176"/>
      <c r="F93" s="178"/>
      <c r="G93" s="178"/>
      <c r="H93" s="178"/>
      <c r="I93" s="179"/>
      <c r="J93" s="179"/>
      <c r="K93" s="179">
        <f>Table3812[[#This Row],[Nr of
trips]]*Table3812[[#This Row],[Nr of
people]]*Table3812[[#This Row],[Cost per roundtrip]]+Table3812[[#This Row],[Nr of
trips]]*Table3812[[#This Row],[Nr of
people]]*Table3812[[#This Row],[Nr of Days
per trip]]*Table3812[[#This Row],[Per Diem]]</f>
        <v>0</v>
      </c>
    </row>
    <row r="94" spans="2:11" x14ac:dyDescent="0.35">
      <c r="B94" s="180" t="s">
        <v>2423</v>
      </c>
      <c r="C94" s="174" t="s">
        <v>384</v>
      </c>
      <c r="D94" s="174"/>
      <c r="E94" s="176"/>
      <c r="F94" s="178"/>
      <c r="G94" s="178"/>
      <c r="H94" s="178"/>
      <c r="I94" s="179"/>
      <c r="J94" s="179"/>
      <c r="K94" s="179">
        <f>Table3812[[#This Row],[Nr of
trips]]*Table3812[[#This Row],[Nr of
people]]*Table3812[[#This Row],[Cost per roundtrip]]+Table3812[[#This Row],[Nr of
trips]]*Table3812[[#This Row],[Nr of
people]]*Table3812[[#This Row],[Nr of Days
per trip]]*Table3812[[#This Row],[Per Diem]]</f>
        <v>0</v>
      </c>
    </row>
    <row r="95" spans="2:11" x14ac:dyDescent="0.35">
      <c r="B95" s="180" t="s">
        <v>2424</v>
      </c>
      <c r="C95" s="174" t="s">
        <v>384</v>
      </c>
      <c r="D95" s="174"/>
      <c r="E95" s="176"/>
      <c r="F95" s="178"/>
      <c r="G95" s="178"/>
      <c r="H95" s="178"/>
      <c r="I95" s="179"/>
      <c r="J95" s="179"/>
      <c r="K95" s="179">
        <f>Table3812[[#This Row],[Nr of
trips]]*Table3812[[#This Row],[Nr of
people]]*Table3812[[#This Row],[Cost per roundtrip]]+Table3812[[#This Row],[Nr of
trips]]*Table3812[[#This Row],[Nr of
people]]*Table3812[[#This Row],[Nr of Days
per trip]]*Table3812[[#This Row],[Per Diem]]</f>
        <v>0</v>
      </c>
    </row>
    <row r="96" spans="2:11" x14ac:dyDescent="0.35">
      <c r="B96" s="180" t="s">
        <v>2425</v>
      </c>
      <c r="C96" s="174" t="s">
        <v>384</v>
      </c>
      <c r="D96" s="174"/>
      <c r="E96" s="176"/>
      <c r="F96" s="178"/>
      <c r="G96" s="178"/>
      <c r="H96" s="178"/>
      <c r="I96" s="179"/>
      <c r="J96" s="179"/>
      <c r="K96" s="179">
        <f>Table3812[[#This Row],[Nr of
trips]]*Table3812[[#This Row],[Nr of
people]]*Table3812[[#This Row],[Cost per roundtrip]]+Table3812[[#This Row],[Nr of
trips]]*Table3812[[#This Row],[Nr of
people]]*Table3812[[#This Row],[Nr of Days
per trip]]*Table3812[[#This Row],[Per Diem]]</f>
        <v>0</v>
      </c>
    </row>
    <row r="97" spans="2:11" x14ac:dyDescent="0.35">
      <c r="B97" s="180" t="s">
        <v>2426</v>
      </c>
      <c r="C97" s="174" t="s">
        <v>384</v>
      </c>
      <c r="D97" s="174"/>
      <c r="E97" s="176"/>
      <c r="F97" s="178"/>
      <c r="G97" s="178"/>
      <c r="H97" s="178"/>
      <c r="I97" s="179"/>
      <c r="J97" s="179"/>
      <c r="K97" s="179">
        <f>Table3812[[#This Row],[Nr of
trips]]*Table3812[[#This Row],[Nr of
people]]*Table3812[[#This Row],[Cost per roundtrip]]+Table3812[[#This Row],[Nr of
trips]]*Table3812[[#This Row],[Nr of
people]]*Table3812[[#This Row],[Nr of Days
per trip]]*Table3812[[#This Row],[Per Diem]]</f>
        <v>0</v>
      </c>
    </row>
    <row r="98" spans="2:11" x14ac:dyDescent="0.35">
      <c r="B98" s="180" t="s">
        <v>2427</v>
      </c>
      <c r="C98" s="174" t="s">
        <v>384</v>
      </c>
      <c r="D98" s="174"/>
      <c r="E98" s="176"/>
      <c r="F98" s="178"/>
      <c r="G98" s="178"/>
      <c r="H98" s="178"/>
      <c r="I98" s="179"/>
      <c r="J98" s="179"/>
      <c r="K98" s="179">
        <f>Table3812[[#This Row],[Nr of
trips]]*Table3812[[#This Row],[Nr of
people]]*Table3812[[#This Row],[Cost per roundtrip]]+Table3812[[#This Row],[Nr of
trips]]*Table3812[[#This Row],[Nr of
people]]*Table3812[[#This Row],[Nr of Days
per trip]]*Table3812[[#This Row],[Per Diem]]</f>
        <v>0</v>
      </c>
    </row>
    <row r="99" spans="2:11" x14ac:dyDescent="0.35">
      <c r="B99" s="180" t="s">
        <v>2428</v>
      </c>
      <c r="C99" s="174" t="s">
        <v>384</v>
      </c>
      <c r="D99" s="174"/>
      <c r="E99" s="176"/>
      <c r="F99" s="178"/>
      <c r="G99" s="178"/>
      <c r="H99" s="178"/>
      <c r="I99" s="179"/>
      <c r="J99" s="179"/>
      <c r="K99" s="179">
        <f>Table3812[[#This Row],[Nr of
trips]]*Table3812[[#This Row],[Nr of
people]]*Table3812[[#This Row],[Cost per roundtrip]]+Table3812[[#This Row],[Nr of
trips]]*Table3812[[#This Row],[Nr of
people]]*Table3812[[#This Row],[Nr of Days
per trip]]*Table3812[[#This Row],[Per Diem]]</f>
        <v>0</v>
      </c>
    </row>
    <row r="100" spans="2:11" x14ac:dyDescent="0.35">
      <c r="B100" s="180" t="s">
        <v>2429</v>
      </c>
      <c r="C100" s="174" t="s">
        <v>384</v>
      </c>
      <c r="D100" s="174"/>
      <c r="E100" s="176"/>
      <c r="F100" s="178"/>
      <c r="G100" s="178"/>
      <c r="H100" s="178"/>
      <c r="I100" s="179"/>
      <c r="J100" s="179"/>
      <c r="K100" s="179">
        <f>Table3812[[#This Row],[Nr of
trips]]*Table3812[[#This Row],[Nr of
people]]*Table3812[[#This Row],[Cost per roundtrip]]+Table3812[[#This Row],[Nr of
trips]]*Table3812[[#This Row],[Nr of
people]]*Table3812[[#This Row],[Nr of Days
per trip]]*Table3812[[#This Row],[Per Diem]]</f>
        <v>0</v>
      </c>
    </row>
    <row r="101" spans="2:11" x14ac:dyDescent="0.35">
      <c r="B101" s="180" t="s">
        <v>2430</v>
      </c>
      <c r="C101" s="174" t="s">
        <v>384</v>
      </c>
      <c r="D101" s="174"/>
      <c r="E101" s="176"/>
      <c r="F101" s="178"/>
      <c r="G101" s="178"/>
      <c r="H101" s="178"/>
      <c r="I101" s="179"/>
      <c r="J101" s="179"/>
      <c r="K101" s="179">
        <f>Table3812[[#This Row],[Nr of
trips]]*Table3812[[#This Row],[Nr of
people]]*Table3812[[#This Row],[Cost per roundtrip]]+Table3812[[#This Row],[Nr of
trips]]*Table3812[[#This Row],[Nr of
people]]*Table3812[[#This Row],[Nr of Days
per trip]]*Table3812[[#This Row],[Per Diem]]</f>
        <v>0</v>
      </c>
    </row>
    <row r="102" spans="2:11" x14ac:dyDescent="0.35">
      <c r="B102" s="180" t="s">
        <v>2431</v>
      </c>
      <c r="C102" s="174" t="s">
        <v>384</v>
      </c>
      <c r="D102" s="174"/>
      <c r="E102" s="176"/>
      <c r="F102" s="178"/>
      <c r="G102" s="178"/>
      <c r="H102" s="178"/>
      <c r="I102" s="179"/>
      <c r="J102" s="179"/>
      <c r="K102" s="179">
        <f>Table3812[[#This Row],[Nr of
trips]]*Table3812[[#This Row],[Nr of
people]]*Table3812[[#This Row],[Cost per roundtrip]]+Table3812[[#This Row],[Nr of
trips]]*Table3812[[#This Row],[Nr of
people]]*Table3812[[#This Row],[Nr of Days
per trip]]*Table3812[[#This Row],[Per Diem]]</f>
        <v>0</v>
      </c>
    </row>
    <row r="103" spans="2:11" x14ac:dyDescent="0.35">
      <c r="B103" s="180" t="s">
        <v>2432</v>
      </c>
      <c r="C103" s="174" t="s">
        <v>384</v>
      </c>
      <c r="D103" s="174"/>
      <c r="E103" s="176"/>
      <c r="F103" s="178"/>
      <c r="G103" s="178"/>
      <c r="H103" s="178"/>
      <c r="I103" s="179"/>
      <c r="J103" s="179"/>
      <c r="K103" s="179">
        <f>Table3812[[#This Row],[Nr of
trips]]*Table3812[[#This Row],[Nr of
people]]*Table3812[[#This Row],[Cost per roundtrip]]+Table3812[[#This Row],[Nr of
trips]]*Table3812[[#This Row],[Nr of
people]]*Table3812[[#This Row],[Nr of Days
per trip]]*Table3812[[#This Row],[Per Diem]]</f>
        <v>0</v>
      </c>
    </row>
    <row r="104" spans="2:11" x14ac:dyDescent="0.35">
      <c r="B104" s="180" t="s">
        <v>2433</v>
      </c>
      <c r="C104" s="174" t="s">
        <v>384</v>
      </c>
      <c r="D104" s="174"/>
      <c r="E104" s="176"/>
      <c r="F104" s="178"/>
      <c r="G104" s="178"/>
      <c r="H104" s="178"/>
      <c r="I104" s="179"/>
      <c r="J104" s="179"/>
      <c r="K104" s="179">
        <f>Table3812[[#This Row],[Nr of
trips]]*Table3812[[#This Row],[Nr of
people]]*Table3812[[#This Row],[Cost per roundtrip]]+Table3812[[#This Row],[Nr of
trips]]*Table3812[[#This Row],[Nr of
people]]*Table3812[[#This Row],[Nr of Days
per trip]]*Table3812[[#This Row],[Per Diem]]</f>
        <v>0</v>
      </c>
    </row>
    <row r="105" spans="2:11" x14ac:dyDescent="0.35">
      <c r="B105" s="180" t="s">
        <v>2434</v>
      </c>
      <c r="C105" s="174" t="s">
        <v>384</v>
      </c>
      <c r="D105" s="174"/>
      <c r="E105" s="176"/>
      <c r="F105" s="178"/>
      <c r="G105" s="178"/>
      <c r="H105" s="178"/>
      <c r="I105" s="179"/>
      <c r="J105" s="179"/>
      <c r="K105" s="179">
        <f>Table3812[[#This Row],[Nr of
trips]]*Table3812[[#This Row],[Nr of
people]]*Table3812[[#This Row],[Cost per roundtrip]]+Table3812[[#This Row],[Nr of
trips]]*Table3812[[#This Row],[Nr of
people]]*Table3812[[#This Row],[Nr of Days
per trip]]*Table3812[[#This Row],[Per Diem]]</f>
        <v>0</v>
      </c>
    </row>
    <row r="106" spans="2:11" x14ac:dyDescent="0.35">
      <c r="B106" s="180" t="s">
        <v>2435</v>
      </c>
      <c r="C106" s="174" t="s">
        <v>384</v>
      </c>
      <c r="D106" s="174"/>
      <c r="E106" s="176"/>
      <c r="F106" s="178"/>
      <c r="G106" s="178"/>
      <c r="H106" s="178"/>
      <c r="I106" s="179"/>
      <c r="J106" s="179"/>
      <c r="K106" s="179">
        <f>Table3812[[#This Row],[Nr of
trips]]*Table3812[[#This Row],[Nr of
people]]*Table3812[[#This Row],[Cost per roundtrip]]+Table3812[[#This Row],[Nr of
trips]]*Table3812[[#This Row],[Nr of
people]]*Table3812[[#This Row],[Nr of Days
per trip]]*Table3812[[#This Row],[Per Diem]]</f>
        <v>0</v>
      </c>
    </row>
    <row r="107" spans="2:11" x14ac:dyDescent="0.35">
      <c r="B107" s="180" t="s">
        <v>2436</v>
      </c>
      <c r="C107" s="174" t="s">
        <v>384</v>
      </c>
      <c r="D107" s="174"/>
      <c r="E107" s="176"/>
      <c r="F107" s="178"/>
      <c r="G107" s="178"/>
      <c r="H107" s="178"/>
      <c r="I107" s="179"/>
      <c r="J107" s="179"/>
      <c r="K107" s="179">
        <f>Table3812[[#This Row],[Nr of
trips]]*Table3812[[#This Row],[Nr of
people]]*Table3812[[#This Row],[Cost per roundtrip]]+Table3812[[#This Row],[Nr of
trips]]*Table3812[[#This Row],[Nr of
people]]*Table3812[[#This Row],[Nr of Days
per trip]]*Table3812[[#This Row],[Per Diem]]</f>
        <v>0</v>
      </c>
    </row>
    <row r="108" spans="2:11" x14ac:dyDescent="0.35">
      <c r="B108" s="180" t="s">
        <v>2437</v>
      </c>
      <c r="C108" s="174" t="s">
        <v>384</v>
      </c>
      <c r="D108" s="174"/>
      <c r="E108" s="176"/>
      <c r="F108" s="178"/>
      <c r="G108" s="178"/>
      <c r="H108" s="178"/>
      <c r="I108" s="179"/>
      <c r="J108" s="179"/>
      <c r="K108" s="179">
        <f>Table3812[[#This Row],[Nr of
trips]]*Table3812[[#This Row],[Nr of
people]]*Table3812[[#This Row],[Cost per roundtrip]]+Table3812[[#This Row],[Nr of
trips]]*Table3812[[#This Row],[Nr of
people]]*Table3812[[#This Row],[Nr of Days
per trip]]*Table3812[[#This Row],[Per Diem]]</f>
        <v>0</v>
      </c>
    </row>
    <row r="109" spans="2:11" x14ac:dyDescent="0.35">
      <c r="B109" s="180" t="s">
        <v>2438</v>
      </c>
      <c r="C109" s="174" t="s">
        <v>384</v>
      </c>
      <c r="D109" s="174"/>
      <c r="E109" s="176"/>
      <c r="F109" s="178"/>
      <c r="G109" s="178"/>
      <c r="H109" s="178"/>
      <c r="I109" s="179"/>
      <c r="J109" s="179"/>
      <c r="K109" s="179">
        <f>Table3812[[#This Row],[Nr of
trips]]*Table3812[[#This Row],[Nr of
people]]*Table3812[[#This Row],[Cost per roundtrip]]+Table3812[[#This Row],[Nr of
trips]]*Table3812[[#This Row],[Nr of
people]]*Table3812[[#This Row],[Nr of Days
per trip]]*Table3812[[#This Row],[Per Diem]]</f>
        <v>0</v>
      </c>
    </row>
    <row r="110" spans="2:11" x14ac:dyDescent="0.35">
      <c r="B110" s="180" t="s">
        <v>2439</v>
      </c>
      <c r="C110" s="174" t="s">
        <v>384</v>
      </c>
      <c r="D110" s="174"/>
      <c r="E110" s="176"/>
      <c r="F110" s="178"/>
      <c r="G110" s="178"/>
      <c r="H110" s="178"/>
      <c r="I110" s="179"/>
      <c r="J110" s="179"/>
      <c r="K110" s="179">
        <f>Table3812[[#This Row],[Nr of
trips]]*Table3812[[#This Row],[Nr of
people]]*Table3812[[#This Row],[Cost per roundtrip]]+Table3812[[#This Row],[Nr of
trips]]*Table3812[[#This Row],[Nr of
people]]*Table3812[[#This Row],[Nr of Days
per trip]]*Table3812[[#This Row],[Per Diem]]</f>
        <v>0</v>
      </c>
    </row>
    <row r="111" spans="2:11" x14ac:dyDescent="0.35">
      <c r="B111" s="180" t="s">
        <v>2440</v>
      </c>
      <c r="C111" s="174" t="s">
        <v>384</v>
      </c>
      <c r="D111" s="174"/>
      <c r="E111" s="176"/>
      <c r="F111" s="178"/>
      <c r="G111" s="178"/>
      <c r="H111" s="178"/>
      <c r="I111" s="179"/>
      <c r="J111" s="179"/>
      <c r="K111" s="179">
        <f>Table3812[[#This Row],[Nr of
trips]]*Table3812[[#This Row],[Nr of
people]]*Table3812[[#This Row],[Cost per roundtrip]]+Table3812[[#This Row],[Nr of
trips]]*Table3812[[#This Row],[Nr of
people]]*Table3812[[#This Row],[Nr of Days
per trip]]*Table3812[[#This Row],[Per Diem]]</f>
        <v>0</v>
      </c>
    </row>
    <row r="112" spans="2:11" x14ac:dyDescent="0.35">
      <c r="B112" t="s">
        <v>366</v>
      </c>
      <c r="I112" s="215"/>
      <c r="J112" s="215"/>
      <c r="K112" s="215">
        <f>SUBTOTAL(109,Table3812[Total Cost])</f>
        <v>0</v>
      </c>
    </row>
  </sheetData>
  <dataValidations count="1">
    <dataValidation type="list" allowBlank="1" showInputMessage="1" showErrorMessage="1" sqref="B3">
      <formula1>Clin_List</formula1>
    </dataValidation>
  </dataValidation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E3:E111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L112"/>
  <sheetViews>
    <sheetView zoomScale="70" zoomScaleNormal="70" workbookViewId="0">
      <selection activeCell="I1" sqref="I1"/>
    </sheetView>
  </sheetViews>
  <sheetFormatPr defaultRowHeight="14.5" x14ac:dyDescent="0.35"/>
  <cols>
    <col min="1" max="1" width="1.7265625" customWidth="1"/>
    <col min="2" max="2" width="20.7265625" customWidth="1"/>
    <col min="3" max="3" width="26.81640625" bestFit="1" customWidth="1"/>
    <col min="4" max="4" width="19.26953125" bestFit="1" customWidth="1"/>
    <col min="5" max="5" width="13.26953125" customWidth="1"/>
    <col min="6" max="7" width="17.1796875" customWidth="1"/>
    <col min="8" max="9" width="10.453125" customWidth="1"/>
    <col min="10" max="10" width="13.26953125" customWidth="1"/>
    <col min="11" max="11" width="3.7265625" customWidth="1"/>
  </cols>
  <sheetData>
    <row r="1" spans="2:12" ht="132.5" x14ac:dyDescent="0.35">
      <c r="B1" s="147" t="s">
        <v>1131</v>
      </c>
      <c r="C1" s="147" t="s">
        <v>342</v>
      </c>
      <c r="D1" s="147" t="s">
        <v>343</v>
      </c>
      <c r="E1" s="147" t="s">
        <v>344</v>
      </c>
      <c r="F1" s="147" t="s">
        <v>345</v>
      </c>
      <c r="G1" s="147" t="s">
        <v>346</v>
      </c>
      <c r="H1" s="147" t="s">
        <v>347</v>
      </c>
      <c r="I1" s="147" t="s">
        <v>348</v>
      </c>
      <c r="J1" s="147" t="s">
        <v>349</v>
      </c>
    </row>
    <row r="2" spans="2:12" ht="29" x14ac:dyDescent="0.35">
      <c r="B2" s="162" t="s">
        <v>11</v>
      </c>
      <c r="C2" s="162" t="s">
        <v>350</v>
      </c>
      <c r="D2" s="162" t="s">
        <v>351</v>
      </c>
      <c r="E2" s="162" t="s">
        <v>352</v>
      </c>
      <c r="F2" s="157" t="s">
        <v>353</v>
      </c>
      <c r="G2" s="157" t="s">
        <v>354</v>
      </c>
      <c r="H2" s="162" t="s">
        <v>355</v>
      </c>
      <c r="I2" s="162" t="s">
        <v>356</v>
      </c>
      <c r="J2" s="163" t="s">
        <v>357</v>
      </c>
    </row>
    <row r="3" spans="2:12" ht="18.5" x14ac:dyDescent="0.45">
      <c r="B3" s="164" t="s">
        <v>358</v>
      </c>
      <c r="C3" s="164" t="s">
        <v>359</v>
      </c>
      <c r="D3" s="164" t="s">
        <v>360</v>
      </c>
      <c r="E3" s="165">
        <v>2019</v>
      </c>
      <c r="F3" s="166" t="s">
        <v>300</v>
      </c>
      <c r="G3" s="167" t="s">
        <v>361</v>
      </c>
      <c r="H3" s="164">
        <v>2</v>
      </c>
      <c r="I3" s="168" t="s">
        <v>362</v>
      </c>
      <c r="J3" s="168" t="s">
        <v>363</v>
      </c>
      <c r="L3" s="169" t="s">
        <v>364</v>
      </c>
    </row>
    <row r="4" spans="2:12" x14ac:dyDescent="0.35">
      <c r="B4" s="180" t="s">
        <v>576</v>
      </c>
      <c r="C4" s="174" t="s">
        <v>365</v>
      </c>
      <c r="D4" s="174"/>
      <c r="E4" s="175"/>
      <c r="F4" s="176"/>
      <c r="G4" s="177"/>
      <c r="H4" s="178"/>
      <c r="I4" s="179"/>
      <c r="J4" s="179">
        <f>Table12[[#This Row],[Quantity]]*Table12[[#This Row],[Unit cost ]]</f>
        <v>0</v>
      </c>
    </row>
    <row r="5" spans="2:12" x14ac:dyDescent="0.35">
      <c r="B5" s="180" t="s">
        <v>577</v>
      </c>
      <c r="C5" s="174" t="s">
        <v>365</v>
      </c>
      <c r="D5" s="174"/>
      <c r="E5" s="175"/>
      <c r="F5" s="176"/>
      <c r="G5" s="177"/>
      <c r="H5" s="178"/>
      <c r="I5" s="179"/>
      <c r="J5" s="179">
        <f>Table12[[#This Row],[Quantity]]*Table12[[#This Row],[Unit cost ]]</f>
        <v>0</v>
      </c>
    </row>
    <row r="6" spans="2:12" x14ac:dyDescent="0.35">
      <c r="B6" s="180" t="s">
        <v>578</v>
      </c>
      <c r="C6" s="174" t="s">
        <v>365</v>
      </c>
      <c r="D6" s="174"/>
      <c r="E6" s="175"/>
      <c r="F6" s="176"/>
      <c r="G6" s="177"/>
      <c r="H6" s="178"/>
      <c r="I6" s="179"/>
      <c r="J6" s="179">
        <f>Table12[[#This Row],[Quantity]]*Table12[[#This Row],[Unit cost ]]</f>
        <v>0</v>
      </c>
    </row>
    <row r="7" spans="2:12" x14ac:dyDescent="0.35">
      <c r="B7" s="180" t="s">
        <v>605</v>
      </c>
      <c r="C7" s="174" t="s">
        <v>365</v>
      </c>
      <c r="D7" s="174"/>
      <c r="E7" s="175"/>
      <c r="F7" s="176"/>
      <c r="G7" s="177"/>
      <c r="H7" s="178"/>
      <c r="I7" s="179"/>
      <c r="J7" s="179">
        <f>Table12[[#This Row],[Quantity]]*Table12[[#This Row],[Unit cost ]]</f>
        <v>0</v>
      </c>
    </row>
    <row r="8" spans="2:12" x14ac:dyDescent="0.35">
      <c r="B8" s="180" t="s">
        <v>606</v>
      </c>
      <c r="C8" s="174" t="s">
        <v>365</v>
      </c>
      <c r="D8" s="174"/>
      <c r="E8" s="175"/>
      <c r="F8" s="176"/>
      <c r="G8" s="177"/>
      <c r="H8" s="178"/>
      <c r="I8" s="179"/>
      <c r="J8" s="179">
        <f>Table12[[#This Row],[Quantity]]*Table12[[#This Row],[Unit cost ]]</f>
        <v>0</v>
      </c>
    </row>
    <row r="9" spans="2:12" x14ac:dyDescent="0.35">
      <c r="B9" s="180" t="s">
        <v>607</v>
      </c>
      <c r="C9" s="174" t="s">
        <v>365</v>
      </c>
      <c r="D9" s="174"/>
      <c r="E9" s="175"/>
      <c r="F9" s="176"/>
      <c r="G9" s="177"/>
      <c r="H9" s="178"/>
      <c r="I9" s="179"/>
      <c r="J9" s="179">
        <f>Table12[[#This Row],[Quantity]]*Table12[[#This Row],[Unit cost ]]</f>
        <v>0</v>
      </c>
    </row>
    <row r="10" spans="2:12" x14ac:dyDescent="0.35">
      <c r="B10" s="180" t="s">
        <v>630</v>
      </c>
      <c r="C10" s="174" t="s">
        <v>365</v>
      </c>
      <c r="D10" s="174"/>
      <c r="E10" s="175"/>
      <c r="F10" s="176"/>
      <c r="G10" s="177"/>
      <c r="H10" s="178"/>
      <c r="I10" s="179"/>
      <c r="J10" s="179">
        <f>Table12[[#This Row],[Quantity]]*Table12[[#This Row],[Unit cost ]]</f>
        <v>0</v>
      </c>
    </row>
    <row r="11" spans="2:12" x14ac:dyDescent="0.35">
      <c r="B11" s="180" t="s">
        <v>631</v>
      </c>
      <c r="C11" s="174" t="s">
        <v>365</v>
      </c>
      <c r="D11" s="174"/>
      <c r="E11" s="175"/>
      <c r="F11" s="176"/>
      <c r="G11" s="177"/>
      <c r="H11" s="178"/>
      <c r="I11" s="179"/>
      <c r="J11" s="179">
        <f>Table12[[#This Row],[Quantity]]*Table12[[#This Row],[Unit cost ]]</f>
        <v>0</v>
      </c>
    </row>
    <row r="12" spans="2:12" x14ac:dyDescent="0.35">
      <c r="B12" s="180" t="s">
        <v>632</v>
      </c>
      <c r="C12" s="174" t="s">
        <v>365</v>
      </c>
      <c r="D12" s="174"/>
      <c r="E12" s="175"/>
      <c r="F12" s="176"/>
      <c r="G12" s="177"/>
      <c r="H12" s="178"/>
      <c r="I12" s="179"/>
      <c r="J12" s="179">
        <f>Table12[[#This Row],[Quantity]]*Table12[[#This Row],[Unit cost ]]</f>
        <v>0</v>
      </c>
    </row>
    <row r="13" spans="2:12" x14ac:dyDescent="0.35">
      <c r="B13" s="180" t="s">
        <v>654</v>
      </c>
      <c r="C13" s="174" t="s">
        <v>365</v>
      </c>
      <c r="D13" s="174"/>
      <c r="E13" s="175"/>
      <c r="F13" s="176"/>
      <c r="G13" s="177"/>
      <c r="H13" s="178"/>
      <c r="I13" s="179"/>
      <c r="J13" s="179">
        <f>Table12[[#This Row],[Quantity]]*Table12[[#This Row],[Unit cost ]]</f>
        <v>0</v>
      </c>
    </row>
    <row r="14" spans="2:12" x14ac:dyDescent="0.35">
      <c r="B14" s="180" t="s">
        <v>655</v>
      </c>
      <c r="C14" s="174" t="s">
        <v>365</v>
      </c>
      <c r="D14" s="174"/>
      <c r="E14" s="175"/>
      <c r="F14" s="176"/>
      <c r="G14" s="177"/>
      <c r="H14" s="178"/>
      <c r="I14" s="179"/>
      <c r="J14" s="179">
        <f>Table12[[#This Row],[Quantity]]*Table12[[#This Row],[Unit cost ]]</f>
        <v>0</v>
      </c>
    </row>
    <row r="15" spans="2:12" x14ac:dyDescent="0.35">
      <c r="B15" s="180" t="s">
        <v>656</v>
      </c>
      <c r="C15" s="174" t="s">
        <v>365</v>
      </c>
      <c r="D15" s="174"/>
      <c r="E15" s="175"/>
      <c r="F15" s="176"/>
      <c r="G15" s="177"/>
      <c r="H15" s="178"/>
      <c r="I15" s="179"/>
      <c r="J15" s="179">
        <f>Table12[[#This Row],[Quantity]]*Table12[[#This Row],[Unit cost ]]</f>
        <v>0</v>
      </c>
    </row>
    <row r="16" spans="2:12" x14ac:dyDescent="0.35">
      <c r="B16" s="180" t="s">
        <v>676</v>
      </c>
      <c r="C16" s="174" t="s">
        <v>365</v>
      </c>
      <c r="D16" s="174"/>
      <c r="E16" s="175"/>
      <c r="F16" s="176"/>
      <c r="G16" s="177"/>
      <c r="H16" s="178"/>
      <c r="I16" s="179"/>
      <c r="J16" s="179">
        <f>Table12[[#This Row],[Quantity]]*Table12[[#This Row],[Unit cost ]]</f>
        <v>0</v>
      </c>
    </row>
    <row r="17" spans="2:10" x14ac:dyDescent="0.35">
      <c r="B17" s="180" t="s">
        <v>677</v>
      </c>
      <c r="C17" s="174" t="s">
        <v>365</v>
      </c>
      <c r="D17" s="174"/>
      <c r="E17" s="175"/>
      <c r="F17" s="176"/>
      <c r="G17" s="177"/>
      <c r="H17" s="178"/>
      <c r="I17" s="179"/>
      <c r="J17" s="179">
        <f>Table12[[#This Row],[Quantity]]*Table12[[#This Row],[Unit cost ]]</f>
        <v>0</v>
      </c>
    </row>
    <row r="18" spans="2:10" x14ac:dyDescent="0.35">
      <c r="B18" s="180" t="s">
        <v>678</v>
      </c>
      <c r="C18" s="174" t="s">
        <v>365</v>
      </c>
      <c r="D18" s="174"/>
      <c r="E18" s="175"/>
      <c r="F18" s="176"/>
      <c r="G18" s="177"/>
      <c r="H18" s="178"/>
      <c r="I18" s="179"/>
      <c r="J18" s="179">
        <f>Table12[[#This Row],[Quantity]]*Table12[[#This Row],[Unit cost ]]</f>
        <v>0</v>
      </c>
    </row>
    <row r="19" spans="2:10" x14ac:dyDescent="0.35">
      <c r="B19" s="180" t="s">
        <v>698</v>
      </c>
      <c r="C19" s="174" t="s">
        <v>365</v>
      </c>
      <c r="D19" s="174"/>
      <c r="E19" s="175"/>
      <c r="F19" s="176"/>
      <c r="G19" s="177"/>
      <c r="H19" s="178"/>
      <c r="I19" s="179"/>
      <c r="J19" s="179">
        <f>Table12[[#This Row],[Quantity]]*Table12[[#This Row],[Unit cost ]]</f>
        <v>0</v>
      </c>
    </row>
    <row r="20" spans="2:10" x14ac:dyDescent="0.35">
      <c r="B20" s="180" t="s">
        <v>699</v>
      </c>
      <c r="C20" s="174" t="s">
        <v>365</v>
      </c>
      <c r="D20" s="174"/>
      <c r="E20" s="175"/>
      <c r="F20" s="176"/>
      <c r="G20" s="177"/>
      <c r="H20" s="178"/>
      <c r="I20" s="179"/>
      <c r="J20" s="179">
        <f>Table12[[#This Row],[Quantity]]*Table12[[#This Row],[Unit cost ]]</f>
        <v>0</v>
      </c>
    </row>
    <row r="21" spans="2:10" x14ac:dyDescent="0.35">
      <c r="B21" s="180" t="s">
        <v>700</v>
      </c>
      <c r="C21" s="174" t="s">
        <v>365</v>
      </c>
      <c r="D21" s="174"/>
      <c r="E21" s="175"/>
      <c r="F21" s="176"/>
      <c r="G21" s="177"/>
      <c r="H21" s="178"/>
      <c r="I21" s="179"/>
      <c r="J21" s="179">
        <f>Table12[[#This Row],[Quantity]]*Table12[[#This Row],[Unit cost ]]</f>
        <v>0</v>
      </c>
    </row>
    <row r="22" spans="2:10" x14ac:dyDescent="0.35">
      <c r="B22" s="180" t="s">
        <v>890</v>
      </c>
      <c r="C22" s="174" t="s">
        <v>365</v>
      </c>
      <c r="D22" s="174"/>
      <c r="E22" s="175"/>
      <c r="F22" s="176"/>
      <c r="G22" s="177"/>
      <c r="H22" s="178"/>
      <c r="I22" s="179"/>
      <c r="J22" s="179">
        <f>Table12[[#This Row],[Quantity]]*Table12[[#This Row],[Unit cost ]]</f>
        <v>0</v>
      </c>
    </row>
    <row r="23" spans="2:10" x14ac:dyDescent="0.35">
      <c r="B23" s="180" t="s">
        <v>891</v>
      </c>
      <c r="C23" s="174" t="s">
        <v>365</v>
      </c>
      <c r="D23" s="174"/>
      <c r="E23" s="175"/>
      <c r="F23" s="176"/>
      <c r="G23" s="177"/>
      <c r="H23" s="178"/>
      <c r="I23" s="179"/>
      <c r="J23" s="179">
        <f>Table12[[#This Row],[Quantity]]*Table12[[#This Row],[Unit cost ]]</f>
        <v>0</v>
      </c>
    </row>
    <row r="24" spans="2:10" x14ac:dyDescent="0.35">
      <c r="B24" s="180" t="s">
        <v>892</v>
      </c>
      <c r="C24" s="174" t="s">
        <v>365</v>
      </c>
      <c r="D24" s="174"/>
      <c r="E24" s="175"/>
      <c r="F24" s="176"/>
      <c r="G24" s="177"/>
      <c r="H24" s="178"/>
      <c r="I24" s="179"/>
      <c r="J24" s="179">
        <f>Table12[[#This Row],[Quantity]]*Table12[[#This Row],[Unit cost ]]</f>
        <v>0</v>
      </c>
    </row>
    <row r="25" spans="2:10" x14ac:dyDescent="0.35">
      <c r="B25" s="180" t="s">
        <v>912</v>
      </c>
      <c r="C25" s="174" t="s">
        <v>365</v>
      </c>
      <c r="D25" s="174"/>
      <c r="E25" s="175"/>
      <c r="F25" s="176"/>
      <c r="G25" s="177"/>
      <c r="H25" s="178"/>
      <c r="I25" s="179"/>
      <c r="J25" s="179">
        <f>Table12[[#This Row],[Quantity]]*Table12[[#This Row],[Unit cost ]]</f>
        <v>0</v>
      </c>
    </row>
    <row r="26" spans="2:10" x14ac:dyDescent="0.35">
      <c r="B26" s="180" t="s">
        <v>913</v>
      </c>
      <c r="C26" s="174" t="s">
        <v>365</v>
      </c>
      <c r="D26" s="174"/>
      <c r="E26" s="175"/>
      <c r="F26" s="176"/>
      <c r="G26" s="177"/>
      <c r="H26" s="178"/>
      <c r="I26" s="179"/>
      <c r="J26" s="179">
        <f>Table12[[#This Row],[Quantity]]*Table12[[#This Row],[Unit cost ]]</f>
        <v>0</v>
      </c>
    </row>
    <row r="27" spans="2:10" x14ac:dyDescent="0.35">
      <c r="B27" s="180" t="s">
        <v>914</v>
      </c>
      <c r="C27" s="174" t="s">
        <v>365</v>
      </c>
      <c r="D27" s="174"/>
      <c r="E27" s="175"/>
      <c r="F27" s="176"/>
      <c r="G27" s="177"/>
      <c r="H27" s="178"/>
      <c r="I27" s="179"/>
      <c r="J27" s="179">
        <f>Table12[[#This Row],[Quantity]]*Table12[[#This Row],[Unit cost ]]</f>
        <v>0</v>
      </c>
    </row>
    <row r="28" spans="2:10" x14ac:dyDescent="0.35">
      <c r="B28" s="180" t="s">
        <v>936</v>
      </c>
      <c r="C28" s="174" t="s">
        <v>365</v>
      </c>
      <c r="D28" s="174"/>
      <c r="E28" s="175"/>
      <c r="F28" s="176"/>
      <c r="G28" s="177"/>
      <c r="H28" s="178"/>
      <c r="I28" s="179"/>
      <c r="J28" s="179">
        <f>Table12[[#This Row],[Quantity]]*Table12[[#This Row],[Unit cost ]]</f>
        <v>0</v>
      </c>
    </row>
    <row r="29" spans="2:10" x14ac:dyDescent="0.35">
      <c r="B29" s="180" t="s">
        <v>937</v>
      </c>
      <c r="C29" s="174" t="s">
        <v>365</v>
      </c>
      <c r="D29" s="174"/>
      <c r="E29" s="175"/>
      <c r="F29" s="176"/>
      <c r="G29" s="177"/>
      <c r="H29" s="178"/>
      <c r="I29" s="179"/>
      <c r="J29" s="179">
        <f>Table12[[#This Row],[Quantity]]*Table12[[#This Row],[Unit cost ]]</f>
        <v>0</v>
      </c>
    </row>
    <row r="30" spans="2:10" x14ac:dyDescent="0.35">
      <c r="B30" s="180" t="s">
        <v>938</v>
      </c>
      <c r="C30" s="174" t="s">
        <v>365</v>
      </c>
      <c r="D30" s="174"/>
      <c r="E30" s="175"/>
      <c r="F30" s="176"/>
      <c r="G30" s="177"/>
      <c r="H30" s="178"/>
      <c r="I30" s="179"/>
      <c r="J30" s="179">
        <f>Table12[[#This Row],[Quantity]]*Table12[[#This Row],[Unit cost ]]</f>
        <v>0</v>
      </c>
    </row>
    <row r="31" spans="2:10" x14ac:dyDescent="0.35">
      <c r="B31" s="180" t="s">
        <v>1157</v>
      </c>
      <c r="C31" s="174" t="s">
        <v>365</v>
      </c>
      <c r="D31" s="174"/>
      <c r="E31" s="175"/>
      <c r="F31" s="176"/>
      <c r="G31" s="177"/>
      <c r="H31" s="178"/>
      <c r="I31" s="179"/>
      <c r="J31" s="179">
        <f>Table12[[#This Row],[Quantity]]*Table12[[#This Row],[Unit cost ]]</f>
        <v>0</v>
      </c>
    </row>
    <row r="32" spans="2:10" x14ac:dyDescent="0.35">
      <c r="B32" s="180" t="s">
        <v>1158</v>
      </c>
      <c r="C32" s="174" t="s">
        <v>365</v>
      </c>
      <c r="D32" s="174"/>
      <c r="E32" s="175"/>
      <c r="F32" s="176"/>
      <c r="G32" s="177"/>
      <c r="H32" s="178"/>
      <c r="I32" s="179"/>
      <c r="J32" s="179">
        <f>Table12[[#This Row],[Quantity]]*Table12[[#This Row],[Unit cost ]]</f>
        <v>0</v>
      </c>
    </row>
    <row r="33" spans="2:10" x14ac:dyDescent="0.35">
      <c r="B33" s="180" t="s">
        <v>1159</v>
      </c>
      <c r="C33" s="174" t="s">
        <v>365</v>
      </c>
      <c r="D33" s="174"/>
      <c r="E33" s="175"/>
      <c r="F33" s="176"/>
      <c r="G33" s="177"/>
      <c r="H33" s="178"/>
      <c r="I33" s="179"/>
      <c r="J33" s="179">
        <f>Table12[[#This Row],[Quantity]]*Table12[[#This Row],[Unit cost ]]</f>
        <v>0</v>
      </c>
    </row>
    <row r="34" spans="2:10" x14ac:dyDescent="0.35">
      <c r="B34" s="180" t="s">
        <v>1185</v>
      </c>
      <c r="C34" s="174" t="s">
        <v>365</v>
      </c>
      <c r="D34" s="174"/>
      <c r="E34" s="175"/>
      <c r="F34" s="176"/>
      <c r="G34" s="177"/>
      <c r="H34" s="178"/>
      <c r="I34" s="179"/>
      <c r="J34" s="179">
        <f>Table12[[#This Row],[Quantity]]*Table12[[#This Row],[Unit cost ]]</f>
        <v>0</v>
      </c>
    </row>
    <row r="35" spans="2:10" x14ac:dyDescent="0.35">
      <c r="B35" s="180" t="s">
        <v>1186</v>
      </c>
      <c r="C35" s="174" t="s">
        <v>365</v>
      </c>
      <c r="D35" s="174"/>
      <c r="E35" s="175"/>
      <c r="F35" s="176"/>
      <c r="G35" s="177"/>
      <c r="H35" s="178"/>
      <c r="I35" s="179"/>
      <c r="J35" s="179">
        <f>Table12[[#This Row],[Quantity]]*Table12[[#This Row],[Unit cost ]]</f>
        <v>0</v>
      </c>
    </row>
    <row r="36" spans="2:10" x14ac:dyDescent="0.35">
      <c r="B36" s="180" t="s">
        <v>1187</v>
      </c>
      <c r="C36" s="174" t="s">
        <v>365</v>
      </c>
      <c r="D36" s="174"/>
      <c r="E36" s="175"/>
      <c r="F36" s="176"/>
      <c r="G36" s="177"/>
      <c r="H36" s="178"/>
      <c r="I36" s="179"/>
      <c r="J36" s="179">
        <f>Table12[[#This Row],[Quantity]]*Table12[[#This Row],[Unit cost ]]</f>
        <v>0</v>
      </c>
    </row>
    <row r="37" spans="2:10" x14ac:dyDescent="0.35">
      <c r="B37" s="180" t="s">
        <v>1213</v>
      </c>
      <c r="C37" s="174" t="s">
        <v>365</v>
      </c>
      <c r="D37" s="174"/>
      <c r="E37" s="175"/>
      <c r="F37" s="176"/>
      <c r="G37" s="177"/>
      <c r="H37" s="178"/>
      <c r="I37" s="179"/>
      <c r="J37" s="179">
        <f>Table12[[#This Row],[Quantity]]*Table12[[#This Row],[Unit cost ]]</f>
        <v>0</v>
      </c>
    </row>
    <row r="38" spans="2:10" x14ac:dyDescent="0.35">
      <c r="B38" s="180" t="s">
        <v>1214</v>
      </c>
      <c r="C38" s="174" t="s">
        <v>365</v>
      </c>
      <c r="D38" s="174"/>
      <c r="E38" s="175"/>
      <c r="F38" s="176"/>
      <c r="G38" s="177"/>
      <c r="H38" s="178"/>
      <c r="I38" s="179"/>
      <c r="J38" s="179">
        <f>Table12[[#This Row],[Quantity]]*Table12[[#This Row],[Unit cost ]]</f>
        <v>0</v>
      </c>
    </row>
    <row r="39" spans="2:10" x14ac:dyDescent="0.35">
      <c r="B39" s="180" t="s">
        <v>1215</v>
      </c>
      <c r="C39" s="174" t="s">
        <v>365</v>
      </c>
      <c r="D39" s="174"/>
      <c r="E39" s="175"/>
      <c r="F39" s="176"/>
      <c r="G39" s="177"/>
      <c r="H39" s="178"/>
      <c r="I39" s="179"/>
      <c r="J39" s="179">
        <f>Table12[[#This Row],[Quantity]]*Table12[[#This Row],[Unit cost ]]</f>
        <v>0</v>
      </c>
    </row>
    <row r="40" spans="2:10" x14ac:dyDescent="0.35">
      <c r="B40" s="180" t="s">
        <v>1368</v>
      </c>
      <c r="C40" s="174" t="s">
        <v>365</v>
      </c>
      <c r="D40" s="174"/>
      <c r="E40" s="175"/>
      <c r="F40" s="176"/>
      <c r="G40" s="177"/>
      <c r="H40" s="178"/>
      <c r="I40" s="179"/>
      <c r="J40" s="179">
        <f>Table12[[#This Row],[Quantity]]*Table12[[#This Row],[Unit cost ]]</f>
        <v>0</v>
      </c>
    </row>
    <row r="41" spans="2:10" x14ac:dyDescent="0.35">
      <c r="B41" s="180" t="s">
        <v>1369</v>
      </c>
      <c r="C41" s="174" t="s">
        <v>365</v>
      </c>
      <c r="D41" s="174"/>
      <c r="E41" s="175"/>
      <c r="F41" s="176"/>
      <c r="G41" s="177"/>
      <c r="H41" s="178"/>
      <c r="I41" s="179"/>
      <c r="J41" s="179">
        <f>Table12[[#This Row],[Quantity]]*Table12[[#This Row],[Unit cost ]]</f>
        <v>0</v>
      </c>
    </row>
    <row r="42" spans="2:10" x14ac:dyDescent="0.35">
      <c r="B42" s="180" t="s">
        <v>1370</v>
      </c>
      <c r="C42" s="174" t="s">
        <v>365</v>
      </c>
      <c r="D42" s="174"/>
      <c r="E42" s="175"/>
      <c r="F42" s="176"/>
      <c r="G42" s="177"/>
      <c r="H42" s="178"/>
      <c r="I42" s="179"/>
      <c r="J42" s="179">
        <f>Table12[[#This Row],[Quantity]]*Table12[[#This Row],[Unit cost ]]</f>
        <v>0</v>
      </c>
    </row>
    <row r="43" spans="2:10" x14ac:dyDescent="0.35">
      <c r="B43" s="180" t="s">
        <v>1396</v>
      </c>
      <c r="C43" s="174" t="s">
        <v>365</v>
      </c>
      <c r="D43" s="174"/>
      <c r="E43" s="175"/>
      <c r="F43" s="176"/>
      <c r="G43" s="177"/>
      <c r="H43" s="178"/>
      <c r="I43" s="179"/>
      <c r="J43" s="179">
        <f>Table12[[#This Row],[Quantity]]*Table12[[#This Row],[Unit cost ]]</f>
        <v>0</v>
      </c>
    </row>
    <row r="44" spans="2:10" x14ac:dyDescent="0.35">
      <c r="B44" s="180" t="s">
        <v>1397</v>
      </c>
      <c r="C44" s="174" t="s">
        <v>365</v>
      </c>
      <c r="D44" s="174"/>
      <c r="E44" s="175"/>
      <c r="F44" s="176"/>
      <c r="G44" s="177"/>
      <c r="H44" s="178"/>
      <c r="I44" s="179"/>
      <c r="J44" s="179">
        <f>Table12[[#This Row],[Quantity]]*Table12[[#This Row],[Unit cost ]]</f>
        <v>0</v>
      </c>
    </row>
    <row r="45" spans="2:10" x14ac:dyDescent="0.35">
      <c r="B45" s="180" t="s">
        <v>1398</v>
      </c>
      <c r="C45" s="174" t="s">
        <v>365</v>
      </c>
      <c r="D45" s="174"/>
      <c r="E45" s="175"/>
      <c r="F45" s="176"/>
      <c r="G45" s="177"/>
      <c r="H45" s="178"/>
      <c r="I45" s="179"/>
      <c r="J45" s="179">
        <f>Table12[[#This Row],[Quantity]]*Table12[[#This Row],[Unit cost ]]</f>
        <v>0</v>
      </c>
    </row>
    <row r="46" spans="2:10" x14ac:dyDescent="0.35">
      <c r="B46" s="180" t="s">
        <v>1424</v>
      </c>
      <c r="C46" s="174" t="s">
        <v>365</v>
      </c>
      <c r="D46" s="174"/>
      <c r="E46" s="175"/>
      <c r="F46" s="176"/>
      <c r="G46" s="177"/>
      <c r="H46" s="178"/>
      <c r="I46" s="179"/>
      <c r="J46" s="179">
        <f>Table12[[#This Row],[Quantity]]*Table12[[#This Row],[Unit cost ]]</f>
        <v>0</v>
      </c>
    </row>
    <row r="47" spans="2:10" x14ac:dyDescent="0.35">
      <c r="B47" s="180" t="s">
        <v>1425</v>
      </c>
      <c r="C47" s="174" t="s">
        <v>365</v>
      </c>
      <c r="D47" s="174"/>
      <c r="E47" s="175"/>
      <c r="F47" s="176"/>
      <c r="G47" s="177"/>
      <c r="H47" s="178"/>
      <c r="I47" s="179"/>
      <c r="J47" s="179">
        <f>Table12[[#This Row],[Quantity]]*Table12[[#This Row],[Unit cost ]]</f>
        <v>0</v>
      </c>
    </row>
    <row r="48" spans="2:10" x14ac:dyDescent="0.35">
      <c r="B48" s="180" t="s">
        <v>1426</v>
      </c>
      <c r="C48" s="174" t="s">
        <v>365</v>
      </c>
      <c r="D48" s="174"/>
      <c r="E48" s="175"/>
      <c r="F48" s="176"/>
      <c r="G48" s="177"/>
      <c r="H48" s="178"/>
      <c r="I48" s="179"/>
      <c r="J48" s="179">
        <f>Table12[[#This Row],[Quantity]]*Table12[[#This Row],[Unit cost ]]</f>
        <v>0</v>
      </c>
    </row>
    <row r="49" spans="2:10" x14ac:dyDescent="0.35">
      <c r="B49" s="180" t="s">
        <v>1579</v>
      </c>
      <c r="C49" s="174" t="s">
        <v>365</v>
      </c>
      <c r="D49" s="174"/>
      <c r="E49" s="175"/>
      <c r="F49" s="176"/>
      <c r="G49" s="177"/>
      <c r="H49" s="178"/>
      <c r="I49" s="179"/>
      <c r="J49" s="179">
        <f>Table12[[#This Row],[Quantity]]*Table12[[#This Row],[Unit cost ]]</f>
        <v>0</v>
      </c>
    </row>
    <row r="50" spans="2:10" x14ac:dyDescent="0.35">
      <c r="B50" s="180" t="s">
        <v>1580</v>
      </c>
      <c r="C50" s="174" t="s">
        <v>365</v>
      </c>
      <c r="D50" s="174"/>
      <c r="E50" s="175"/>
      <c r="F50" s="176"/>
      <c r="G50" s="177"/>
      <c r="H50" s="178"/>
      <c r="I50" s="179"/>
      <c r="J50" s="179">
        <f>Table12[[#This Row],[Quantity]]*Table12[[#This Row],[Unit cost ]]</f>
        <v>0</v>
      </c>
    </row>
    <row r="51" spans="2:10" x14ac:dyDescent="0.35">
      <c r="B51" s="180" t="s">
        <v>1581</v>
      </c>
      <c r="C51" s="174" t="s">
        <v>365</v>
      </c>
      <c r="D51" s="174"/>
      <c r="E51" s="175"/>
      <c r="F51" s="176"/>
      <c r="G51" s="177"/>
      <c r="H51" s="178"/>
      <c r="I51" s="179"/>
      <c r="J51" s="179">
        <f>Table12[[#This Row],[Quantity]]*Table12[[#This Row],[Unit cost ]]</f>
        <v>0</v>
      </c>
    </row>
    <row r="52" spans="2:10" x14ac:dyDescent="0.35">
      <c r="B52" s="180" t="s">
        <v>1607</v>
      </c>
      <c r="C52" s="174" t="s">
        <v>365</v>
      </c>
      <c r="D52" s="174"/>
      <c r="E52" s="175"/>
      <c r="F52" s="176"/>
      <c r="G52" s="177"/>
      <c r="H52" s="178"/>
      <c r="I52" s="179"/>
      <c r="J52" s="179">
        <f>Table12[[#This Row],[Quantity]]*Table12[[#This Row],[Unit cost ]]</f>
        <v>0</v>
      </c>
    </row>
    <row r="53" spans="2:10" x14ac:dyDescent="0.35">
      <c r="B53" s="180" t="s">
        <v>1608</v>
      </c>
      <c r="C53" s="174" t="s">
        <v>365</v>
      </c>
      <c r="D53" s="174"/>
      <c r="E53" s="175"/>
      <c r="F53" s="176"/>
      <c r="G53" s="177"/>
      <c r="H53" s="178"/>
      <c r="I53" s="179"/>
      <c r="J53" s="179">
        <f>Table12[[#This Row],[Quantity]]*Table12[[#This Row],[Unit cost ]]</f>
        <v>0</v>
      </c>
    </row>
    <row r="54" spans="2:10" x14ac:dyDescent="0.35">
      <c r="B54" s="180" t="s">
        <v>1609</v>
      </c>
      <c r="C54" s="174" t="s">
        <v>365</v>
      </c>
      <c r="D54" s="174"/>
      <c r="E54" s="175"/>
      <c r="F54" s="176"/>
      <c r="G54" s="177"/>
      <c r="H54" s="178"/>
      <c r="I54" s="179"/>
      <c r="J54" s="179">
        <f>Table12[[#This Row],[Quantity]]*Table12[[#This Row],[Unit cost ]]</f>
        <v>0</v>
      </c>
    </row>
    <row r="55" spans="2:10" x14ac:dyDescent="0.35">
      <c r="B55" s="180" t="s">
        <v>1635</v>
      </c>
      <c r="C55" s="174" t="s">
        <v>365</v>
      </c>
      <c r="D55" s="174"/>
      <c r="E55" s="175"/>
      <c r="F55" s="176"/>
      <c r="G55" s="177"/>
      <c r="H55" s="178"/>
      <c r="I55" s="179"/>
      <c r="J55" s="179">
        <f>Table12[[#This Row],[Quantity]]*Table12[[#This Row],[Unit cost ]]</f>
        <v>0</v>
      </c>
    </row>
    <row r="56" spans="2:10" x14ac:dyDescent="0.35">
      <c r="B56" s="180" t="s">
        <v>1636</v>
      </c>
      <c r="C56" s="174" t="s">
        <v>365</v>
      </c>
      <c r="D56" s="174"/>
      <c r="E56" s="175"/>
      <c r="F56" s="176"/>
      <c r="G56" s="177"/>
      <c r="H56" s="178"/>
      <c r="I56" s="179"/>
      <c r="J56" s="179">
        <f>Table12[[#This Row],[Quantity]]*Table12[[#This Row],[Unit cost ]]</f>
        <v>0</v>
      </c>
    </row>
    <row r="57" spans="2:10" x14ac:dyDescent="0.35">
      <c r="B57" s="180" t="s">
        <v>1637</v>
      </c>
      <c r="C57" s="174" t="s">
        <v>365</v>
      </c>
      <c r="D57" s="174"/>
      <c r="E57" s="175"/>
      <c r="F57" s="176"/>
      <c r="G57" s="177"/>
      <c r="H57" s="178"/>
      <c r="I57" s="179"/>
      <c r="J57" s="179">
        <f>Table12[[#This Row],[Quantity]]*Table12[[#This Row],[Unit cost ]]</f>
        <v>0</v>
      </c>
    </row>
    <row r="58" spans="2:10" x14ac:dyDescent="0.35">
      <c r="B58" s="180" t="s">
        <v>1790</v>
      </c>
      <c r="C58" s="174" t="s">
        <v>365</v>
      </c>
      <c r="D58" s="174"/>
      <c r="E58" s="175"/>
      <c r="F58" s="176"/>
      <c r="G58" s="177"/>
      <c r="H58" s="178"/>
      <c r="I58" s="179"/>
      <c r="J58" s="179">
        <f>Table12[[#This Row],[Quantity]]*Table12[[#This Row],[Unit cost ]]</f>
        <v>0</v>
      </c>
    </row>
    <row r="59" spans="2:10" x14ac:dyDescent="0.35">
      <c r="B59" s="180" t="s">
        <v>1791</v>
      </c>
      <c r="C59" s="174" t="s">
        <v>365</v>
      </c>
      <c r="D59" s="174"/>
      <c r="E59" s="175"/>
      <c r="F59" s="176"/>
      <c r="G59" s="177"/>
      <c r="H59" s="178"/>
      <c r="I59" s="179"/>
      <c r="J59" s="179">
        <f>Table12[[#This Row],[Quantity]]*Table12[[#This Row],[Unit cost ]]</f>
        <v>0</v>
      </c>
    </row>
    <row r="60" spans="2:10" x14ac:dyDescent="0.35">
      <c r="B60" s="180" t="s">
        <v>1792</v>
      </c>
      <c r="C60" s="174" t="s">
        <v>365</v>
      </c>
      <c r="D60" s="174"/>
      <c r="E60" s="175"/>
      <c r="F60" s="176"/>
      <c r="G60" s="177"/>
      <c r="H60" s="178"/>
      <c r="I60" s="179"/>
      <c r="J60" s="179">
        <f>Table12[[#This Row],[Quantity]]*Table12[[#This Row],[Unit cost ]]</f>
        <v>0</v>
      </c>
    </row>
    <row r="61" spans="2:10" x14ac:dyDescent="0.35">
      <c r="B61" s="180" t="s">
        <v>1818</v>
      </c>
      <c r="C61" s="174" t="s">
        <v>365</v>
      </c>
      <c r="D61" s="174"/>
      <c r="E61" s="175"/>
      <c r="F61" s="176"/>
      <c r="G61" s="177"/>
      <c r="H61" s="178"/>
      <c r="I61" s="179"/>
      <c r="J61" s="179">
        <f>Table12[[#This Row],[Quantity]]*Table12[[#This Row],[Unit cost ]]</f>
        <v>0</v>
      </c>
    </row>
    <row r="62" spans="2:10" x14ac:dyDescent="0.35">
      <c r="B62" s="180" t="s">
        <v>1819</v>
      </c>
      <c r="C62" s="174" t="s">
        <v>365</v>
      </c>
      <c r="D62" s="174"/>
      <c r="E62" s="175"/>
      <c r="F62" s="176"/>
      <c r="G62" s="177"/>
      <c r="H62" s="178"/>
      <c r="I62" s="179"/>
      <c r="J62" s="179">
        <f>Table12[[#This Row],[Quantity]]*Table12[[#This Row],[Unit cost ]]</f>
        <v>0</v>
      </c>
    </row>
    <row r="63" spans="2:10" x14ac:dyDescent="0.35">
      <c r="B63" s="180" t="s">
        <v>1820</v>
      </c>
      <c r="C63" s="174" t="s">
        <v>365</v>
      </c>
      <c r="D63" s="174"/>
      <c r="E63" s="175"/>
      <c r="F63" s="176"/>
      <c r="G63" s="177"/>
      <c r="H63" s="178"/>
      <c r="I63" s="179"/>
      <c r="J63" s="179">
        <f>Table12[[#This Row],[Quantity]]*Table12[[#This Row],[Unit cost ]]</f>
        <v>0</v>
      </c>
    </row>
    <row r="64" spans="2:10" x14ac:dyDescent="0.35">
      <c r="B64" s="180" t="s">
        <v>1846</v>
      </c>
      <c r="C64" s="174" t="s">
        <v>365</v>
      </c>
      <c r="D64" s="174"/>
      <c r="E64" s="175"/>
      <c r="F64" s="176"/>
      <c r="G64" s="177"/>
      <c r="H64" s="178"/>
      <c r="I64" s="179"/>
      <c r="J64" s="179">
        <f>Table12[[#This Row],[Quantity]]*Table12[[#This Row],[Unit cost ]]</f>
        <v>0</v>
      </c>
    </row>
    <row r="65" spans="2:10" x14ac:dyDescent="0.35">
      <c r="B65" s="180" t="s">
        <v>1847</v>
      </c>
      <c r="C65" s="174" t="s">
        <v>365</v>
      </c>
      <c r="D65" s="174"/>
      <c r="E65" s="175"/>
      <c r="F65" s="176"/>
      <c r="G65" s="177"/>
      <c r="H65" s="178"/>
      <c r="I65" s="179"/>
      <c r="J65" s="179">
        <f>Table12[[#This Row],[Quantity]]*Table12[[#This Row],[Unit cost ]]</f>
        <v>0</v>
      </c>
    </row>
    <row r="66" spans="2:10" x14ac:dyDescent="0.35">
      <c r="B66" s="180" t="s">
        <v>1848</v>
      </c>
      <c r="C66" s="174" t="s">
        <v>365</v>
      </c>
      <c r="D66" s="174"/>
      <c r="E66" s="175"/>
      <c r="F66" s="176"/>
      <c r="G66" s="177"/>
      <c r="H66" s="178"/>
      <c r="I66" s="179"/>
      <c r="J66" s="179">
        <f>Table12[[#This Row],[Quantity]]*Table12[[#This Row],[Unit cost ]]</f>
        <v>0</v>
      </c>
    </row>
    <row r="67" spans="2:10" x14ac:dyDescent="0.35">
      <c r="B67" s="180" t="s">
        <v>2001</v>
      </c>
      <c r="C67" s="174" t="s">
        <v>365</v>
      </c>
      <c r="D67" s="174"/>
      <c r="E67" s="175"/>
      <c r="F67" s="176"/>
      <c r="G67" s="177"/>
      <c r="H67" s="178"/>
      <c r="I67" s="179"/>
      <c r="J67" s="179">
        <f>Table12[[#This Row],[Quantity]]*Table12[[#This Row],[Unit cost ]]</f>
        <v>0</v>
      </c>
    </row>
    <row r="68" spans="2:10" x14ac:dyDescent="0.35">
      <c r="B68" s="180" t="s">
        <v>2002</v>
      </c>
      <c r="C68" s="174" t="s">
        <v>365</v>
      </c>
      <c r="D68" s="174"/>
      <c r="E68" s="175"/>
      <c r="F68" s="176"/>
      <c r="G68" s="177"/>
      <c r="H68" s="178"/>
      <c r="I68" s="179"/>
      <c r="J68" s="179">
        <f>Table12[[#This Row],[Quantity]]*Table12[[#This Row],[Unit cost ]]</f>
        <v>0</v>
      </c>
    </row>
    <row r="69" spans="2:10" x14ac:dyDescent="0.35">
      <c r="B69" s="180" t="s">
        <v>2003</v>
      </c>
      <c r="C69" s="174" t="s">
        <v>365</v>
      </c>
      <c r="D69" s="174"/>
      <c r="E69" s="175"/>
      <c r="F69" s="176"/>
      <c r="G69" s="177"/>
      <c r="H69" s="178"/>
      <c r="I69" s="179"/>
      <c r="J69" s="179">
        <f>Table12[[#This Row],[Quantity]]*Table12[[#This Row],[Unit cost ]]</f>
        <v>0</v>
      </c>
    </row>
    <row r="70" spans="2:10" x14ac:dyDescent="0.35">
      <c r="B70" s="180" t="s">
        <v>2029</v>
      </c>
      <c r="C70" s="174" t="s">
        <v>365</v>
      </c>
      <c r="D70" s="174"/>
      <c r="E70" s="175"/>
      <c r="F70" s="176"/>
      <c r="G70" s="177"/>
      <c r="H70" s="178"/>
      <c r="I70" s="179"/>
      <c r="J70" s="179">
        <f>Table12[[#This Row],[Quantity]]*Table12[[#This Row],[Unit cost ]]</f>
        <v>0</v>
      </c>
    </row>
    <row r="71" spans="2:10" x14ac:dyDescent="0.35">
      <c r="B71" s="180" t="s">
        <v>2030</v>
      </c>
      <c r="C71" s="174" t="s">
        <v>365</v>
      </c>
      <c r="D71" s="174"/>
      <c r="E71" s="175"/>
      <c r="F71" s="176"/>
      <c r="G71" s="177"/>
      <c r="H71" s="178"/>
      <c r="I71" s="179"/>
      <c r="J71" s="179">
        <f>Table12[[#This Row],[Quantity]]*Table12[[#This Row],[Unit cost ]]</f>
        <v>0</v>
      </c>
    </row>
    <row r="72" spans="2:10" x14ac:dyDescent="0.35">
      <c r="B72" s="180" t="s">
        <v>2031</v>
      </c>
      <c r="C72" s="174" t="s">
        <v>365</v>
      </c>
      <c r="D72" s="174"/>
      <c r="E72" s="175"/>
      <c r="F72" s="176"/>
      <c r="G72" s="177"/>
      <c r="H72" s="178"/>
      <c r="I72" s="179"/>
      <c r="J72" s="179">
        <f>Table12[[#This Row],[Quantity]]*Table12[[#This Row],[Unit cost ]]</f>
        <v>0</v>
      </c>
    </row>
    <row r="73" spans="2:10" x14ac:dyDescent="0.35">
      <c r="B73" s="180" t="s">
        <v>2057</v>
      </c>
      <c r="C73" s="174" t="s">
        <v>365</v>
      </c>
      <c r="D73" s="174"/>
      <c r="E73" s="175"/>
      <c r="F73" s="176"/>
      <c r="G73" s="177"/>
      <c r="H73" s="178"/>
      <c r="I73" s="179"/>
      <c r="J73" s="179">
        <f>Table12[[#This Row],[Quantity]]*Table12[[#This Row],[Unit cost ]]</f>
        <v>0</v>
      </c>
    </row>
    <row r="74" spans="2:10" x14ac:dyDescent="0.35">
      <c r="B74" s="180" t="s">
        <v>2058</v>
      </c>
      <c r="C74" s="174" t="s">
        <v>365</v>
      </c>
      <c r="D74" s="174"/>
      <c r="E74" s="175"/>
      <c r="F74" s="176"/>
      <c r="G74" s="177"/>
      <c r="H74" s="178"/>
      <c r="I74" s="179"/>
      <c r="J74" s="179">
        <f>Table12[[#This Row],[Quantity]]*Table12[[#This Row],[Unit cost ]]</f>
        <v>0</v>
      </c>
    </row>
    <row r="75" spans="2:10" x14ac:dyDescent="0.35">
      <c r="B75" s="180" t="s">
        <v>2059</v>
      </c>
      <c r="C75" s="174" t="s">
        <v>365</v>
      </c>
      <c r="D75" s="174"/>
      <c r="E75" s="175"/>
      <c r="F75" s="176"/>
      <c r="G75" s="177"/>
      <c r="H75" s="178"/>
      <c r="I75" s="179"/>
      <c r="J75" s="179">
        <f>Table12[[#This Row],[Quantity]]*Table12[[#This Row],[Unit cost ]]</f>
        <v>0</v>
      </c>
    </row>
    <row r="76" spans="2:10" x14ac:dyDescent="0.35">
      <c r="B76" s="180" t="s">
        <v>2214</v>
      </c>
      <c r="C76" s="174" t="s">
        <v>365</v>
      </c>
      <c r="D76" s="174"/>
      <c r="E76" s="175"/>
      <c r="F76" s="176"/>
      <c r="G76" s="177"/>
      <c r="H76" s="178"/>
      <c r="I76" s="179"/>
      <c r="J76" s="179">
        <f>Table12[[#This Row],[Quantity]]*Table12[[#This Row],[Unit cost ]]</f>
        <v>0</v>
      </c>
    </row>
    <row r="77" spans="2:10" x14ac:dyDescent="0.35">
      <c r="B77" s="180" t="s">
        <v>2215</v>
      </c>
      <c r="C77" s="174" t="s">
        <v>365</v>
      </c>
      <c r="D77" s="174"/>
      <c r="E77" s="175"/>
      <c r="F77" s="176"/>
      <c r="G77" s="177"/>
      <c r="H77" s="178"/>
      <c r="I77" s="179"/>
      <c r="J77" s="179">
        <f>Table12[[#This Row],[Quantity]]*Table12[[#This Row],[Unit cost ]]</f>
        <v>0</v>
      </c>
    </row>
    <row r="78" spans="2:10" x14ac:dyDescent="0.35">
      <c r="B78" s="180" t="s">
        <v>2216</v>
      </c>
      <c r="C78" s="174" t="s">
        <v>365</v>
      </c>
      <c r="D78" s="174"/>
      <c r="E78" s="175"/>
      <c r="F78" s="176"/>
      <c r="G78" s="177"/>
      <c r="H78" s="178"/>
      <c r="I78" s="179"/>
      <c r="J78" s="179">
        <f>Table12[[#This Row],[Quantity]]*Table12[[#This Row],[Unit cost ]]</f>
        <v>0</v>
      </c>
    </row>
    <row r="79" spans="2:10" x14ac:dyDescent="0.35">
      <c r="B79" s="180" t="s">
        <v>2242</v>
      </c>
      <c r="C79" s="174" t="s">
        <v>365</v>
      </c>
      <c r="D79" s="174"/>
      <c r="E79" s="175"/>
      <c r="F79" s="176"/>
      <c r="G79" s="177"/>
      <c r="H79" s="178"/>
      <c r="I79" s="179"/>
      <c r="J79" s="179">
        <f>Table12[[#This Row],[Quantity]]*Table12[[#This Row],[Unit cost ]]</f>
        <v>0</v>
      </c>
    </row>
    <row r="80" spans="2:10" x14ac:dyDescent="0.35">
      <c r="B80" s="180" t="s">
        <v>2243</v>
      </c>
      <c r="C80" s="174" t="s">
        <v>365</v>
      </c>
      <c r="D80" s="174"/>
      <c r="E80" s="175"/>
      <c r="F80" s="176"/>
      <c r="G80" s="177"/>
      <c r="H80" s="178"/>
      <c r="I80" s="179"/>
      <c r="J80" s="179">
        <f>Table12[[#This Row],[Quantity]]*Table12[[#This Row],[Unit cost ]]</f>
        <v>0</v>
      </c>
    </row>
    <row r="81" spans="2:10" x14ac:dyDescent="0.35">
      <c r="B81" s="180" t="s">
        <v>2244</v>
      </c>
      <c r="C81" s="174" t="s">
        <v>365</v>
      </c>
      <c r="D81" s="174"/>
      <c r="E81" s="175"/>
      <c r="F81" s="176"/>
      <c r="G81" s="177"/>
      <c r="H81" s="178"/>
      <c r="I81" s="179"/>
      <c r="J81" s="179">
        <f>Table12[[#This Row],[Quantity]]*Table12[[#This Row],[Unit cost ]]</f>
        <v>0</v>
      </c>
    </row>
    <row r="82" spans="2:10" x14ac:dyDescent="0.35">
      <c r="B82" s="180" t="s">
        <v>2270</v>
      </c>
      <c r="C82" s="174" t="s">
        <v>365</v>
      </c>
      <c r="D82" s="174"/>
      <c r="E82" s="175"/>
      <c r="F82" s="176"/>
      <c r="G82" s="177"/>
      <c r="H82" s="178"/>
      <c r="I82" s="179"/>
      <c r="J82" s="179">
        <f>Table12[[#This Row],[Quantity]]*Table12[[#This Row],[Unit cost ]]</f>
        <v>0</v>
      </c>
    </row>
    <row r="83" spans="2:10" x14ac:dyDescent="0.35">
      <c r="B83" s="180" t="s">
        <v>2271</v>
      </c>
      <c r="C83" s="174" t="s">
        <v>365</v>
      </c>
      <c r="D83" s="174"/>
      <c r="E83" s="175"/>
      <c r="F83" s="176"/>
      <c r="G83" s="177"/>
      <c r="H83" s="178"/>
      <c r="I83" s="179"/>
      <c r="J83" s="179">
        <f>Table12[[#This Row],[Quantity]]*Table12[[#This Row],[Unit cost ]]</f>
        <v>0</v>
      </c>
    </row>
    <row r="84" spans="2:10" x14ac:dyDescent="0.35">
      <c r="B84" s="180" t="s">
        <v>2272</v>
      </c>
      <c r="C84" s="174" t="s">
        <v>365</v>
      </c>
      <c r="D84" s="174"/>
      <c r="E84" s="175"/>
      <c r="F84" s="176"/>
      <c r="G84" s="177"/>
      <c r="H84" s="178"/>
      <c r="I84" s="179"/>
      <c r="J84" s="179">
        <f>Table12[[#This Row],[Quantity]]*Table12[[#This Row],[Unit cost ]]</f>
        <v>0</v>
      </c>
    </row>
    <row r="85" spans="2:10" x14ac:dyDescent="0.35">
      <c r="B85" s="180" t="s">
        <v>2414</v>
      </c>
      <c r="C85" s="174" t="s">
        <v>365</v>
      </c>
      <c r="D85" s="174"/>
      <c r="E85" s="175"/>
      <c r="F85" s="176"/>
      <c r="G85" s="177"/>
      <c r="H85" s="178"/>
      <c r="I85" s="179"/>
      <c r="J85" s="179">
        <f>Table12[[#This Row],[Quantity]]*Table12[[#This Row],[Unit cost ]]</f>
        <v>0</v>
      </c>
    </row>
    <row r="86" spans="2:10" x14ac:dyDescent="0.35">
      <c r="B86" s="180" t="s">
        <v>2415</v>
      </c>
      <c r="C86" s="174" t="s">
        <v>365</v>
      </c>
      <c r="D86" s="174"/>
      <c r="E86" s="175"/>
      <c r="F86" s="176"/>
      <c r="G86" s="177"/>
      <c r="H86" s="178"/>
      <c r="I86" s="179"/>
      <c r="J86" s="179">
        <f>Table12[[#This Row],[Quantity]]*Table12[[#This Row],[Unit cost ]]</f>
        <v>0</v>
      </c>
    </row>
    <row r="87" spans="2:10" x14ac:dyDescent="0.35">
      <c r="B87" s="180" t="s">
        <v>2416</v>
      </c>
      <c r="C87" s="174" t="s">
        <v>365</v>
      </c>
      <c r="D87" s="174"/>
      <c r="E87" s="175"/>
      <c r="F87" s="176"/>
      <c r="G87" s="177"/>
      <c r="H87" s="178"/>
      <c r="I87" s="179"/>
      <c r="J87" s="179">
        <f>Table12[[#This Row],[Quantity]]*Table12[[#This Row],[Unit cost ]]</f>
        <v>0</v>
      </c>
    </row>
    <row r="88" spans="2:10" x14ac:dyDescent="0.35">
      <c r="B88" s="180" t="s">
        <v>2417</v>
      </c>
      <c r="C88" s="174" t="s">
        <v>365</v>
      </c>
      <c r="D88" s="174"/>
      <c r="E88" s="175"/>
      <c r="F88" s="176"/>
      <c r="G88" s="177"/>
      <c r="H88" s="178"/>
      <c r="I88" s="179"/>
      <c r="J88" s="179">
        <f>Table12[[#This Row],[Quantity]]*Table12[[#This Row],[Unit cost ]]</f>
        <v>0</v>
      </c>
    </row>
    <row r="89" spans="2:10" x14ac:dyDescent="0.35">
      <c r="B89" s="180" t="s">
        <v>2418</v>
      </c>
      <c r="C89" s="174" t="s">
        <v>365</v>
      </c>
      <c r="D89" s="174"/>
      <c r="E89" s="175"/>
      <c r="F89" s="176"/>
      <c r="G89" s="177"/>
      <c r="H89" s="178"/>
      <c r="I89" s="179"/>
      <c r="J89" s="179">
        <f>Table12[[#This Row],[Quantity]]*Table12[[#This Row],[Unit cost ]]</f>
        <v>0</v>
      </c>
    </row>
    <row r="90" spans="2:10" x14ac:dyDescent="0.35">
      <c r="B90" s="180" t="s">
        <v>2419</v>
      </c>
      <c r="C90" s="174" t="s">
        <v>365</v>
      </c>
      <c r="D90" s="174"/>
      <c r="E90" s="175"/>
      <c r="F90" s="176"/>
      <c r="G90" s="177"/>
      <c r="H90" s="178"/>
      <c r="I90" s="179"/>
      <c r="J90" s="179">
        <f>Table12[[#This Row],[Quantity]]*Table12[[#This Row],[Unit cost ]]</f>
        <v>0</v>
      </c>
    </row>
    <row r="91" spans="2:10" x14ac:dyDescent="0.35">
      <c r="B91" s="180" t="s">
        <v>2420</v>
      </c>
      <c r="C91" s="174" t="s">
        <v>365</v>
      </c>
      <c r="D91" s="174"/>
      <c r="E91" s="175"/>
      <c r="F91" s="176"/>
      <c r="G91" s="177"/>
      <c r="H91" s="178"/>
      <c r="I91" s="179"/>
      <c r="J91" s="179">
        <f>Table12[[#This Row],[Quantity]]*Table12[[#This Row],[Unit cost ]]</f>
        <v>0</v>
      </c>
    </row>
    <row r="92" spans="2:10" x14ac:dyDescent="0.35">
      <c r="B92" s="180" t="s">
        <v>2421</v>
      </c>
      <c r="C92" s="174" t="s">
        <v>365</v>
      </c>
      <c r="D92" s="174"/>
      <c r="E92" s="175"/>
      <c r="F92" s="176"/>
      <c r="G92" s="177"/>
      <c r="H92" s="178"/>
      <c r="I92" s="179"/>
      <c r="J92" s="179">
        <f>Table12[[#This Row],[Quantity]]*Table12[[#This Row],[Unit cost ]]</f>
        <v>0</v>
      </c>
    </row>
    <row r="93" spans="2:10" x14ac:dyDescent="0.35">
      <c r="B93" s="180" t="s">
        <v>2422</v>
      </c>
      <c r="C93" s="174" t="s">
        <v>365</v>
      </c>
      <c r="D93" s="174"/>
      <c r="E93" s="175"/>
      <c r="F93" s="176"/>
      <c r="G93" s="177"/>
      <c r="H93" s="178"/>
      <c r="I93" s="179"/>
      <c r="J93" s="179">
        <f>Table12[[#This Row],[Quantity]]*Table12[[#This Row],[Unit cost ]]</f>
        <v>0</v>
      </c>
    </row>
    <row r="94" spans="2:10" x14ac:dyDescent="0.35">
      <c r="B94" s="180" t="s">
        <v>2423</v>
      </c>
      <c r="C94" s="174" t="s">
        <v>365</v>
      </c>
      <c r="D94" s="174"/>
      <c r="E94" s="175"/>
      <c r="F94" s="176"/>
      <c r="G94" s="177"/>
      <c r="H94" s="178"/>
      <c r="I94" s="179"/>
      <c r="J94" s="179">
        <f>Table12[[#This Row],[Quantity]]*Table12[[#This Row],[Unit cost ]]</f>
        <v>0</v>
      </c>
    </row>
    <row r="95" spans="2:10" x14ac:dyDescent="0.35">
      <c r="B95" s="180" t="s">
        <v>2424</v>
      </c>
      <c r="C95" s="174" t="s">
        <v>365</v>
      </c>
      <c r="D95" s="174"/>
      <c r="E95" s="175"/>
      <c r="F95" s="176"/>
      <c r="G95" s="177"/>
      <c r="H95" s="178"/>
      <c r="I95" s="179"/>
      <c r="J95" s="179">
        <f>Table12[[#This Row],[Quantity]]*Table12[[#This Row],[Unit cost ]]</f>
        <v>0</v>
      </c>
    </row>
    <row r="96" spans="2:10" x14ac:dyDescent="0.35">
      <c r="B96" s="180" t="s">
        <v>2425</v>
      </c>
      <c r="C96" s="174" t="s">
        <v>365</v>
      </c>
      <c r="D96" s="174"/>
      <c r="E96" s="175"/>
      <c r="F96" s="176"/>
      <c r="G96" s="177"/>
      <c r="H96" s="178"/>
      <c r="I96" s="179"/>
      <c r="J96" s="179">
        <f>Table12[[#This Row],[Quantity]]*Table12[[#This Row],[Unit cost ]]</f>
        <v>0</v>
      </c>
    </row>
    <row r="97" spans="2:10" x14ac:dyDescent="0.35">
      <c r="B97" s="180" t="s">
        <v>2426</v>
      </c>
      <c r="C97" s="174" t="s">
        <v>365</v>
      </c>
      <c r="D97" s="174"/>
      <c r="E97" s="175"/>
      <c r="F97" s="176"/>
      <c r="G97" s="177"/>
      <c r="H97" s="178"/>
      <c r="I97" s="179"/>
      <c r="J97" s="179">
        <f>Table12[[#This Row],[Quantity]]*Table12[[#This Row],[Unit cost ]]</f>
        <v>0</v>
      </c>
    </row>
    <row r="98" spans="2:10" x14ac:dyDescent="0.35">
      <c r="B98" s="180" t="s">
        <v>2427</v>
      </c>
      <c r="C98" s="174" t="s">
        <v>365</v>
      </c>
      <c r="D98" s="174"/>
      <c r="E98" s="175"/>
      <c r="F98" s="176"/>
      <c r="G98" s="177"/>
      <c r="H98" s="178"/>
      <c r="I98" s="179"/>
      <c r="J98" s="179">
        <f>Table12[[#This Row],[Quantity]]*Table12[[#This Row],[Unit cost ]]</f>
        <v>0</v>
      </c>
    </row>
    <row r="99" spans="2:10" x14ac:dyDescent="0.35">
      <c r="B99" s="180" t="s">
        <v>2428</v>
      </c>
      <c r="C99" s="174" t="s">
        <v>365</v>
      </c>
      <c r="D99" s="174"/>
      <c r="E99" s="175"/>
      <c r="F99" s="176"/>
      <c r="G99" s="177"/>
      <c r="H99" s="178"/>
      <c r="I99" s="179"/>
      <c r="J99" s="179">
        <f>Table12[[#This Row],[Quantity]]*Table12[[#This Row],[Unit cost ]]</f>
        <v>0</v>
      </c>
    </row>
    <row r="100" spans="2:10" x14ac:dyDescent="0.35">
      <c r="B100" s="180" t="s">
        <v>2429</v>
      </c>
      <c r="C100" s="174" t="s">
        <v>365</v>
      </c>
      <c r="D100" s="174"/>
      <c r="E100" s="175"/>
      <c r="F100" s="176"/>
      <c r="G100" s="177"/>
      <c r="H100" s="178"/>
      <c r="I100" s="179"/>
      <c r="J100" s="179">
        <f>Table12[[#This Row],[Quantity]]*Table12[[#This Row],[Unit cost ]]</f>
        <v>0</v>
      </c>
    </row>
    <row r="101" spans="2:10" x14ac:dyDescent="0.35">
      <c r="B101" s="180" t="s">
        <v>2430</v>
      </c>
      <c r="C101" s="174" t="s">
        <v>365</v>
      </c>
      <c r="D101" s="174"/>
      <c r="E101" s="175"/>
      <c r="F101" s="176"/>
      <c r="G101" s="177"/>
      <c r="H101" s="178"/>
      <c r="I101" s="179"/>
      <c r="J101" s="179">
        <f>Table12[[#This Row],[Quantity]]*Table12[[#This Row],[Unit cost ]]</f>
        <v>0</v>
      </c>
    </row>
    <row r="102" spans="2:10" x14ac:dyDescent="0.35">
      <c r="B102" s="180" t="s">
        <v>2431</v>
      </c>
      <c r="C102" s="174" t="s">
        <v>365</v>
      </c>
      <c r="D102" s="174"/>
      <c r="E102" s="175"/>
      <c r="F102" s="176"/>
      <c r="G102" s="177"/>
      <c r="H102" s="178"/>
      <c r="I102" s="179"/>
      <c r="J102" s="179">
        <f>Table12[[#This Row],[Quantity]]*Table12[[#This Row],[Unit cost ]]</f>
        <v>0</v>
      </c>
    </row>
    <row r="103" spans="2:10" x14ac:dyDescent="0.35">
      <c r="B103" s="180" t="s">
        <v>2432</v>
      </c>
      <c r="C103" s="174" t="s">
        <v>365</v>
      </c>
      <c r="D103" s="174"/>
      <c r="E103" s="175"/>
      <c r="F103" s="176"/>
      <c r="G103" s="177"/>
      <c r="H103" s="178"/>
      <c r="I103" s="179"/>
      <c r="J103" s="179">
        <f>Table12[[#This Row],[Quantity]]*Table12[[#This Row],[Unit cost ]]</f>
        <v>0</v>
      </c>
    </row>
    <row r="104" spans="2:10" x14ac:dyDescent="0.35">
      <c r="B104" s="180" t="s">
        <v>2433</v>
      </c>
      <c r="C104" s="174" t="s">
        <v>365</v>
      </c>
      <c r="D104" s="174"/>
      <c r="E104" s="175"/>
      <c r="F104" s="176"/>
      <c r="G104" s="177"/>
      <c r="H104" s="178"/>
      <c r="I104" s="179"/>
      <c r="J104" s="179">
        <f>Table12[[#This Row],[Quantity]]*Table12[[#This Row],[Unit cost ]]</f>
        <v>0</v>
      </c>
    </row>
    <row r="105" spans="2:10" x14ac:dyDescent="0.35">
      <c r="B105" s="180" t="s">
        <v>2434</v>
      </c>
      <c r="C105" s="174" t="s">
        <v>365</v>
      </c>
      <c r="D105" s="174"/>
      <c r="E105" s="175"/>
      <c r="F105" s="176"/>
      <c r="G105" s="177"/>
      <c r="H105" s="178"/>
      <c r="I105" s="179"/>
      <c r="J105" s="179">
        <f>Table12[[#This Row],[Quantity]]*Table12[[#This Row],[Unit cost ]]</f>
        <v>0</v>
      </c>
    </row>
    <row r="106" spans="2:10" x14ac:dyDescent="0.35">
      <c r="B106" s="180" t="s">
        <v>2435</v>
      </c>
      <c r="C106" s="174" t="s">
        <v>365</v>
      </c>
      <c r="D106" s="174"/>
      <c r="E106" s="175"/>
      <c r="F106" s="176"/>
      <c r="G106" s="177"/>
      <c r="H106" s="178"/>
      <c r="I106" s="179"/>
      <c r="J106" s="179">
        <f>Table12[[#This Row],[Quantity]]*Table12[[#This Row],[Unit cost ]]</f>
        <v>0</v>
      </c>
    </row>
    <row r="107" spans="2:10" x14ac:dyDescent="0.35">
      <c r="B107" s="180" t="s">
        <v>2436</v>
      </c>
      <c r="C107" s="174" t="s">
        <v>365</v>
      </c>
      <c r="D107" s="174"/>
      <c r="E107" s="175"/>
      <c r="F107" s="176"/>
      <c r="G107" s="177"/>
      <c r="H107" s="178"/>
      <c r="I107" s="179"/>
      <c r="J107" s="179">
        <f>Table12[[#This Row],[Quantity]]*Table12[[#This Row],[Unit cost ]]</f>
        <v>0</v>
      </c>
    </row>
    <row r="108" spans="2:10" x14ac:dyDescent="0.35">
      <c r="B108" s="180" t="s">
        <v>2437</v>
      </c>
      <c r="C108" s="174" t="s">
        <v>365</v>
      </c>
      <c r="D108" s="174"/>
      <c r="E108" s="175"/>
      <c r="F108" s="176"/>
      <c r="G108" s="177"/>
      <c r="H108" s="178"/>
      <c r="I108" s="179"/>
      <c r="J108" s="179">
        <f>Table12[[#This Row],[Quantity]]*Table12[[#This Row],[Unit cost ]]</f>
        <v>0</v>
      </c>
    </row>
    <row r="109" spans="2:10" x14ac:dyDescent="0.35">
      <c r="B109" s="180" t="s">
        <v>2438</v>
      </c>
      <c r="C109" s="174" t="s">
        <v>365</v>
      </c>
      <c r="D109" s="174"/>
      <c r="E109" s="175"/>
      <c r="F109" s="176"/>
      <c r="G109" s="177"/>
      <c r="H109" s="178"/>
      <c r="I109" s="179"/>
      <c r="J109" s="179">
        <f>Table12[[#This Row],[Quantity]]*Table12[[#This Row],[Unit cost ]]</f>
        <v>0</v>
      </c>
    </row>
    <row r="110" spans="2:10" x14ac:dyDescent="0.35">
      <c r="B110" s="180" t="s">
        <v>2439</v>
      </c>
      <c r="C110" s="174" t="s">
        <v>365</v>
      </c>
      <c r="D110" s="174"/>
      <c r="E110" s="175"/>
      <c r="F110" s="176"/>
      <c r="G110" s="177"/>
      <c r="H110" s="178"/>
      <c r="I110" s="179"/>
      <c r="J110" s="179">
        <f>Table12[[#This Row],[Quantity]]*Table12[[#This Row],[Unit cost ]]</f>
        <v>0</v>
      </c>
    </row>
    <row r="111" spans="2:10" x14ac:dyDescent="0.35">
      <c r="B111" s="180" t="s">
        <v>2440</v>
      </c>
      <c r="C111" s="174" t="s">
        <v>365</v>
      </c>
      <c r="D111" s="174"/>
      <c r="E111" s="175"/>
      <c r="F111" s="176"/>
      <c r="G111" s="177"/>
      <c r="H111" s="178"/>
      <c r="I111" s="179"/>
      <c r="J111" s="179">
        <f>Table12[[#This Row],[Quantity]]*Table12[[#This Row],[Unit cost ]]</f>
        <v>0</v>
      </c>
    </row>
    <row r="112" spans="2:10" x14ac:dyDescent="0.35">
      <c r="B112" t="s">
        <v>366</v>
      </c>
      <c r="I112" s="215"/>
      <c r="J112" s="215">
        <f>SUBTOTAL(109,Table12[Total Cost])</f>
        <v>0</v>
      </c>
    </row>
  </sheetData>
  <dataValidations count="1">
    <dataValidation type="list" allowBlank="1" showInputMessage="1" showErrorMessage="1" sqref="B3">
      <formula1>Clin_List</formula1>
    </dataValidation>
  </dataValidations>
  <pageMargins left="0.7" right="0.7" top="0.75" bottom="0.75" header="0.3" footer="0.3"/>
  <pageSetup paperSize="9" orientation="portrait" verticalDpi="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'NATO currencies'!$B$1:$B$16</xm:f>
          </x14:formula1>
          <xm:sqref>F3:F111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H17"/>
  <sheetViews>
    <sheetView workbookViewId="0">
      <selection activeCell="G41" sqref="G41"/>
    </sheetView>
  </sheetViews>
  <sheetFormatPr defaultRowHeight="14.5" x14ac:dyDescent="0.35"/>
  <cols>
    <col min="1" max="1" width="1.7265625" customWidth="1"/>
    <col min="2" max="2" width="28.54296875" bestFit="1" customWidth="1"/>
    <col min="3" max="3" width="15.7265625" bestFit="1" customWidth="1"/>
    <col min="4" max="4" width="20.54296875" customWidth="1"/>
    <col min="5" max="5" width="15.7265625" customWidth="1"/>
    <col min="6" max="6" width="25.453125" customWidth="1"/>
    <col min="7" max="7" width="50" bestFit="1" customWidth="1"/>
  </cols>
  <sheetData>
    <row r="1" spans="2:8" ht="48.5" x14ac:dyDescent="0.35">
      <c r="B1" s="147" t="s">
        <v>321</v>
      </c>
      <c r="C1" s="147" t="s">
        <v>322</v>
      </c>
      <c r="D1" s="147" t="s">
        <v>323</v>
      </c>
      <c r="F1" s="148" t="s">
        <v>324</v>
      </c>
      <c r="G1" s="149"/>
      <c r="H1" s="149"/>
    </row>
    <row r="2" spans="2:8" x14ac:dyDescent="0.35">
      <c r="B2" s="150" t="s">
        <v>325</v>
      </c>
      <c r="C2" s="150" t="s">
        <v>326</v>
      </c>
      <c r="D2" s="150" t="s">
        <v>327</v>
      </c>
      <c r="F2" s="151" t="s">
        <v>328</v>
      </c>
      <c r="G2" s="151" t="s">
        <v>329</v>
      </c>
      <c r="H2" s="151"/>
    </row>
    <row r="3" spans="2:8" x14ac:dyDescent="0.35">
      <c r="B3" s="110" t="s">
        <v>330</v>
      </c>
      <c r="C3" s="110"/>
      <c r="D3" s="152">
        <v>0</v>
      </c>
      <c r="F3" s="153" t="s">
        <v>331</v>
      </c>
      <c r="G3" s="153"/>
      <c r="H3" s="154">
        <v>0.02</v>
      </c>
    </row>
    <row r="4" spans="2:8" x14ac:dyDescent="0.35">
      <c r="B4" s="110" t="s">
        <v>330</v>
      </c>
      <c r="C4" s="110"/>
      <c r="D4" s="152">
        <v>0</v>
      </c>
      <c r="F4" s="153" t="s">
        <v>332</v>
      </c>
      <c r="G4" s="153"/>
      <c r="H4" s="154">
        <v>0.02</v>
      </c>
    </row>
    <row r="5" spans="2:8" x14ac:dyDescent="0.35">
      <c r="B5" s="110" t="s">
        <v>330</v>
      </c>
      <c r="C5" s="110"/>
      <c r="D5" s="152">
        <v>0</v>
      </c>
      <c r="F5" s="153" t="s">
        <v>333</v>
      </c>
      <c r="G5" s="153"/>
      <c r="H5" s="154">
        <v>0.02</v>
      </c>
    </row>
    <row r="6" spans="2:8" x14ac:dyDescent="0.35">
      <c r="B6" s="110"/>
      <c r="C6" s="110"/>
      <c r="D6" s="152"/>
      <c r="F6" s="153" t="s">
        <v>334</v>
      </c>
      <c r="G6" s="155" t="s">
        <v>335</v>
      </c>
      <c r="H6" s="154" t="s">
        <v>336</v>
      </c>
    </row>
    <row r="7" spans="2:8" x14ac:dyDescent="0.35">
      <c r="B7" s="110"/>
      <c r="C7" s="110"/>
      <c r="D7" s="156"/>
    </row>
    <row r="8" spans="2:8" x14ac:dyDescent="0.35">
      <c r="B8" s="110"/>
      <c r="C8" s="110"/>
      <c r="D8" s="156"/>
    </row>
    <row r="9" spans="2:8" x14ac:dyDescent="0.35">
      <c r="B9" s="110"/>
      <c r="C9" s="110"/>
      <c r="D9" s="152"/>
    </row>
    <row r="10" spans="2:8" s="158" customFormat="1" x14ac:dyDescent="0.35">
      <c r="B10"/>
      <c r="C10"/>
      <c r="D10"/>
      <c r="E10" s="157"/>
      <c r="F10" s="157"/>
      <c r="G10" s="157"/>
    </row>
    <row r="11" spans="2:8" x14ac:dyDescent="0.35">
      <c r="B11" s="159" t="s">
        <v>337</v>
      </c>
      <c r="C11" s="157"/>
      <c r="D11" s="157"/>
    </row>
    <row r="12" spans="2:8" x14ac:dyDescent="0.35">
      <c r="B12" s="160" t="s">
        <v>332</v>
      </c>
      <c r="C12" s="161"/>
    </row>
    <row r="13" spans="2:8" x14ac:dyDescent="0.35">
      <c r="B13" s="160" t="s">
        <v>331</v>
      </c>
    </row>
    <row r="14" spans="2:8" x14ac:dyDescent="0.35">
      <c r="B14" s="160" t="s">
        <v>338</v>
      </c>
    </row>
    <row r="15" spans="2:8" x14ac:dyDescent="0.35">
      <c r="B15" s="160" t="s">
        <v>339</v>
      </c>
    </row>
    <row r="16" spans="2:8" x14ac:dyDescent="0.35">
      <c r="B16" s="160" t="s">
        <v>340</v>
      </c>
    </row>
    <row r="17" spans="2:2" x14ac:dyDescent="0.35">
      <c r="B17" s="160" t="s">
        <v>341</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251"/>
  <sheetViews>
    <sheetView topLeftCell="B7" workbookViewId="0">
      <selection activeCell="C27" sqref="C27"/>
    </sheetView>
  </sheetViews>
  <sheetFormatPr defaultColWidth="8.81640625" defaultRowHeight="12" x14ac:dyDescent="0.3"/>
  <cols>
    <col min="1" max="1" width="8.81640625" style="29"/>
    <col min="2" max="2" width="50.81640625" style="29" customWidth="1"/>
    <col min="3" max="3" width="14.453125" style="29" customWidth="1"/>
    <col min="4" max="6" width="10.7265625" style="29" customWidth="1"/>
    <col min="7" max="7" width="14.1796875" style="29" bestFit="1" customWidth="1"/>
    <col min="8" max="8" width="11.54296875" style="29" customWidth="1"/>
    <col min="9" max="9" width="8.81640625" style="29" customWidth="1"/>
    <col min="10" max="10" width="10.7265625" style="29" customWidth="1"/>
    <col min="11" max="11" width="9.7265625" style="29" customWidth="1"/>
    <col min="12" max="12" width="10.1796875" style="29" customWidth="1"/>
    <col min="13" max="13" width="9" style="29" bestFit="1" customWidth="1"/>
    <col min="14" max="14" width="14.1796875" style="29" bestFit="1" customWidth="1"/>
    <col min="15" max="15" width="9" style="29" bestFit="1" customWidth="1"/>
    <col min="16" max="16" width="13" style="29" bestFit="1" customWidth="1"/>
    <col min="17" max="16384" width="8.81640625" style="29"/>
  </cols>
  <sheetData>
    <row r="3" spans="2:11" ht="18.5" x14ac:dyDescent="0.45">
      <c r="B3" s="28" t="s">
        <v>117</v>
      </c>
    </row>
    <row r="5" spans="2:11" x14ac:dyDescent="0.3">
      <c r="B5" s="29" t="s">
        <v>118</v>
      </c>
    </row>
    <row r="6" spans="2:11" ht="18.5" x14ac:dyDescent="0.45">
      <c r="B6" s="30" t="s">
        <v>119</v>
      </c>
      <c r="E6" s="31"/>
      <c r="F6" s="30" t="s">
        <v>120</v>
      </c>
    </row>
    <row r="7" spans="2:11" ht="18.5" x14ac:dyDescent="0.45">
      <c r="B7" s="30"/>
      <c r="E7" s="32"/>
      <c r="F7" s="30"/>
    </row>
    <row r="8" spans="2:11" ht="14.5" x14ac:dyDescent="0.35">
      <c r="B8" s="33" t="s">
        <v>121</v>
      </c>
      <c r="C8" s="34">
        <f>15%*C12</f>
        <v>52.5</v>
      </c>
      <c r="E8" s="32"/>
      <c r="F8" s="333" t="s">
        <v>122</v>
      </c>
      <c r="G8" s="334"/>
      <c r="H8" s="334"/>
      <c r="I8" s="335"/>
      <c r="J8" s="35">
        <f>5%*C12</f>
        <v>17.5</v>
      </c>
      <c r="K8" s="36"/>
    </row>
    <row r="9" spans="2:11" ht="14.5" x14ac:dyDescent="0.35">
      <c r="B9" s="37" t="s">
        <v>123</v>
      </c>
      <c r="C9" s="38">
        <f>60%*C12</f>
        <v>210</v>
      </c>
      <c r="E9" s="32"/>
      <c r="F9" s="333" t="s">
        <v>124</v>
      </c>
      <c r="G9" s="334"/>
      <c r="H9" s="334"/>
      <c r="I9" s="335"/>
      <c r="J9" s="35">
        <f>5%*C12</f>
        <v>17.5</v>
      </c>
    </row>
    <row r="10" spans="2:11" ht="14.5" x14ac:dyDescent="0.35">
      <c r="B10" s="33" t="s">
        <v>125</v>
      </c>
      <c r="C10" s="39">
        <f>20%*C12</f>
        <v>70</v>
      </c>
      <c r="D10" s="40"/>
      <c r="E10" s="32"/>
      <c r="F10" s="333" t="s">
        <v>126</v>
      </c>
      <c r="G10" s="334"/>
      <c r="H10" s="334"/>
      <c r="I10" s="335"/>
      <c r="J10" s="35">
        <f>5%*C12</f>
        <v>17.5</v>
      </c>
    </row>
    <row r="11" spans="2:11" ht="14.5" x14ac:dyDescent="0.35">
      <c r="B11" s="33" t="s">
        <v>127</v>
      </c>
      <c r="C11" s="39">
        <f>5%*C12</f>
        <v>17.5</v>
      </c>
      <c r="E11" s="32"/>
      <c r="F11" s="333" t="s">
        <v>128</v>
      </c>
      <c r="G11" s="334"/>
      <c r="H11" s="334"/>
      <c r="I11" s="335"/>
      <c r="J11" s="38">
        <f>10%*C12</f>
        <v>35</v>
      </c>
    </row>
    <row r="12" spans="2:11" ht="14.5" x14ac:dyDescent="0.35">
      <c r="B12" s="41" t="s">
        <v>129</v>
      </c>
      <c r="C12" s="42">
        <v>350</v>
      </c>
      <c r="E12" s="32"/>
      <c r="F12" s="43" t="s">
        <v>130</v>
      </c>
      <c r="G12" s="44"/>
      <c r="H12" s="44"/>
      <c r="I12" s="45"/>
      <c r="J12" s="38">
        <f>10%*C12</f>
        <v>35</v>
      </c>
    </row>
    <row r="13" spans="2:11" ht="14.5" x14ac:dyDescent="0.35">
      <c r="F13" s="43" t="s">
        <v>131</v>
      </c>
      <c r="G13" s="44"/>
      <c r="H13" s="44"/>
      <c r="I13" s="45"/>
      <c r="J13" s="38">
        <f>10%*C12</f>
        <v>35</v>
      </c>
    </row>
    <row r="14" spans="2:11" ht="14.5" x14ac:dyDescent="0.35">
      <c r="F14" s="323" t="s">
        <v>129</v>
      </c>
      <c r="G14" s="334"/>
      <c r="H14" s="334"/>
      <c r="I14" s="335"/>
      <c r="J14" s="42">
        <f>SUM(J8:J13)</f>
        <v>157.5</v>
      </c>
    </row>
    <row r="17" spans="2:18" ht="19" thickBot="1" x14ac:dyDescent="0.5">
      <c r="B17" s="30" t="s">
        <v>132</v>
      </c>
      <c r="J17" s="30"/>
    </row>
    <row r="18" spans="2:18" ht="15" thickBot="1" x14ac:dyDescent="0.4">
      <c r="C18" s="327" t="s">
        <v>133</v>
      </c>
      <c r="D18" s="328"/>
      <c r="E18" s="328"/>
      <c r="F18" s="328"/>
      <c r="G18" s="330"/>
      <c r="H18" s="327" t="s">
        <v>134</v>
      </c>
      <c r="I18" s="331"/>
      <c r="J18" s="331"/>
      <c r="K18" s="331"/>
      <c r="L18" s="332"/>
    </row>
    <row r="19" spans="2:18" ht="36" x14ac:dyDescent="0.3">
      <c r="C19" s="46" t="s">
        <v>135</v>
      </c>
      <c r="D19" s="47" t="s">
        <v>136</v>
      </c>
      <c r="E19" s="47" t="s">
        <v>137</v>
      </c>
      <c r="F19" s="47" t="s">
        <v>138</v>
      </c>
      <c r="G19" s="48" t="s">
        <v>139</v>
      </c>
      <c r="H19" s="49" t="s">
        <v>140</v>
      </c>
      <c r="I19" s="47" t="s">
        <v>141</v>
      </c>
      <c r="J19" s="47" t="s">
        <v>142</v>
      </c>
      <c r="K19" s="47" t="s">
        <v>143</v>
      </c>
      <c r="L19" s="48" t="s">
        <v>144</v>
      </c>
    </row>
    <row r="20" spans="2:18" x14ac:dyDescent="0.3">
      <c r="B20" s="50" t="s">
        <v>121</v>
      </c>
      <c r="C20" s="51">
        <f>$L$33/330/12</f>
        <v>9.3434343434343443</v>
      </c>
      <c r="D20" s="52">
        <f>$M$33/330/12</f>
        <v>10.52979797979798</v>
      </c>
      <c r="E20" s="53">
        <f>$N$33/330/12</f>
        <v>13.613131313131312</v>
      </c>
      <c r="F20" s="54">
        <f>$O$33/330/12</f>
        <v>12.084848484848486</v>
      </c>
      <c r="G20" s="55" t="s">
        <v>145</v>
      </c>
      <c r="H20" s="56" t="s">
        <v>145</v>
      </c>
      <c r="I20" s="57" t="s">
        <v>145</v>
      </c>
      <c r="J20" s="57" t="s">
        <v>145</v>
      </c>
      <c r="K20" s="58" t="s">
        <v>145</v>
      </c>
      <c r="L20" s="59" t="s">
        <v>145</v>
      </c>
    </row>
    <row r="21" spans="2:18" x14ac:dyDescent="0.3">
      <c r="B21" s="60" t="s">
        <v>123</v>
      </c>
      <c r="C21" s="51">
        <f t="shared" ref="C21:C22" si="0">$L$33/330/12</f>
        <v>9.3434343434343443</v>
      </c>
      <c r="D21" s="52">
        <f t="shared" ref="D21:D22" si="1">$M$33/330/12</f>
        <v>10.52979797979798</v>
      </c>
      <c r="E21" s="53">
        <f t="shared" ref="E21:E22" si="2">$N$33/330/12</f>
        <v>13.613131313131312</v>
      </c>
      <c r="F21" s="54">
        <f t="shared" ref="F21:F22" si="3">$O$33/330/12</f>
        <v>12.084848484848486</v>
      </c>
      <c r="G21" s="55">
        <f t="shared" ref="G21:G22" si="4">$P$33/290/12</f>
        <v>619571.65603448276</v>
      </c>
      <c r="H21" s="61">
        <f ca="1">$D$37/280</f>
        <v>1707.4339285714282</v>
      </c>
      <c r="I21" s="54">
        <f ca="1">$E$37/280</f>
        <v>33.5</v>
      </c>
      <c r="J21" s="62">
        <f ca="1">$F$37/288</f>
        <v>228.78177083333335</v>
      </c>
      <c r="K21" s="58">
        <f ca="1">$G$37/280</f>
        <v>2665475.8392857141</v>
      </c>
      <c r="L21" s="63">
        <f ca="1">$H$37/280</f>
        <v>31.132142857142856</v>
      </c>
    </row>
    <row r="22" spans="2:18" x14ac:dyDescent="0.3">
      <c r="B22" s="50" t="s">
        <v>125</v>
      </c>
      <c r="C22" s="51">
        <f t="shared" si="0"/>
        <v>9.3434343434343443</v>
      </c>
      <c r="D22" s="52">
        <f t="shared" si="1"/>
        <v>10.52979797979798</v>
      </c>
      <c r="E22" s="53">
        <f t="shared" si="2"/>
        <v>13.613131313131312</v>
      </c>
      <c r="F22" s="54">
        <f t="shared" si="3"/>
        <v>12.084848484848486</v>
      </c>
      <c r="G22" s="55">
        <f t="shared" si="4"/>
        <v>619571.65603448276</v>
      </c>
      <c r="H22" s="61">
        <f ca="1">$D$37/280</f>
        <v>1707.4339285714282</v>
      </c>
      <c r="I22" s="54">
        <f ca="1">$E$37/280</f>
        <v>33.5</v>
      </c>
      <c r="J22" s="62">
        <f ca="1">$F$37/288</f>
        <v>228.78177083333335</v>
      </c>
      <c r="K22" s="58">
        <f ca="1">$G$37/280</f>
        <v>2665475.8392857141</v>
      </c>
      <c r="L22" s="63">
        <f ca="1">$H$37/280</f>
        <v>31.132142857142856</v>
      </c>
    </row>
    <row r="23" spans="2:18" x14ac:dyDescent="0.3">
      <c r="B23" s="50" t="s">
        <v>127</v>
      </c>
      <c r="C23" s="64" t="s">
        <v>145</v>
      </c>
      <c r="D23" s="65" t="s">
        <v>145</v>
      </c>
      <c r="E23" s="65" t="s">
        <v>145</v>
      </c>
      <c r="F23" s="65" t="s">
        <v>145</v>
      </c>
      <c r="G23" s="66" t="s">
        <v>146</v>
      </c>
      <c r="H23" s="56" t="s">
        <v>145</v>
      </c>
      <c r="I23" s="57">
        <v>500</v>
      </c>
      <c r="J23" s="57" t="s">
        <v>145</v>
      </c>
      <c r="K23" s="58" t="s">
        <v>145</v>
      </c>
      <c r="L23" s="59" t="s">
        <v>145</v>
      </c>
    </row>
    <row r="24" spans="2:18" x14ac:dyDescent="0.3">
      <c r="B24" s="67"/>
      <c r="C24" s="68"/>
      <c r="D24" s="69"/>
      <c r="E24" s="70"/>
      <c r="H24" s="29" t="s">
        <v>147</v>
      </c>
    </row>
    <row r="25" spans="2:18" x14ac:dyDescent="0.3">
      <c r="B25" s="67" t="s">
        <v>257</v>
      </c>
      <c r="C25" s="68"/>
      <c r="D25" s="69"/>
      <c r="E25" s="71"/>
    </row>
    <row r="26" spans="2:18" x14ac:dyDescent="0.3">
      <c r="B26" s="67" t="s">
        <v>148</v>
      </c>
      <c r="C26" s="68"/>
      <c r="D26" s="69"/>
      <c r="E26" s="71"/>
    </row>
    <row r="27" spans="2:18" x14ac:dyDescent="0.3">
      <c r="B27" s="72" t="s">
        <v>149</v>
      </c>
      <c r="C27" s="68"/>
      <c r="D27" s="69"/>
      <c r="E27" s="71"/>
    </row>
    <row r="29" spans="2:18" ht="18.5" x14ac:dyDescent="0.45">
      <c r="B29" s="30" t="s">
        <v>150</v>
      </c>
    </row>
    <row r="30" spans="2:18" ht="12.5" thickBot="1" x14ac:dyDescent="0.35">
      <c r="B30" s="29" t="s">
        <v>151</v>
      </c>
    </row>
    <row r="31" spans="2:18" ht="15" thickBot="1" x14ac:dyDescent="0.4">
      <c r="B31" s="29" t="s">
        <v>152</v>
      </c>
      <c r="D31" s="327" t="s">
        <v>153</v>
      </c>
      <c r="E31" s="328"/>
      <c r="F31" s="328"/>
      <c r="G31" s="328"/>
      <c r="H31" s="329"/>
      <c r="I31" s="73"/>
      <c r="J31" s="74"/>
      <c r="K31" s="75"/>
      <c r="L31" s="327" t="s">
        <v>133</v>
      </c>
      <c r="M31" s="328"/>
      <c r="N31" s="328"/>
      <c r="O31" s="328"/>
      <c r="P31" s="330"/>
      <c r="Q31" s="74"/>
      <c r="R31" s="74"/>
    </row>
    <row r="32" spans="2:18" ht="48" x14ac:dyDescent="0.3">
      <c r="B32" s="72" t="s">
        <v>154</v>
      </c>
      <c r="D32" s="76" t="s">
        <v>155</v>
      </c>
      <c r="E32" s="76" t="s">
        <v>156</v>
      </c>
      <c r="F32" s="76" t="s">
        <v>157</v>
      </c>
      <c r="G32" s="76" t="s">
        <v>158</v>
      </c>
      <c r="H32" s="77" t="s">
        <v>159</v>
      </c>
      <c r="I32" s="78"/>
      <c r="J32" s="79"/>
      <c r="K32" s="80"/>
      <c r="L32" s="46" t="s">
        <v>135</v>
      </c>
      <c r="M32" s="47" t="s">
        <v>136</v>
      </c>
      <c r="N32" s="47" t="s">
        <v>137</v>
      </c>
      <c r="O32" s="47" t="s">
        <v>138</v>
      </c>
      <c r="P32" s="48" t="s">
        <v>139</v>
      </c>
      <c r="Q32" s="81"/>
      <c r="R32" s="81"/>
    </row>
    <row r="33" spans="1:18" x14ac:dyDescent="0.3">
      <c r="B33" s="323" t="s">
        <v>160</v>
      </c>
      <c r="C33" s="326"/>
      <c r="D33" s="82">
        <f ca="1">SUMIF($C$42:$H$1048576,$B33,$D$42:$D$1048576)</f>
        <v>44742.833333333328</v>
      </c>
      <c r="E33" s="83">
        <f ca="1">SUMIF($C$43:$H$1048576,$B33,$E$42:$E$1048576)</f>
        <v>787</v>
      </c>
      <c r="F33" s="83">
        <f ca="1">SUMIF($C$42:$H$1048576,$B33,$F$42:$F$1048576)</f>
        <v>9148.0833333333339</v>
      </c>
      <c r="G33" s="83">
        <f ca="1">SUMIF($C$42:$H$1048576,$B33,$G$42:$G$1048576)</f>
        <v>24063530</v>
      </c>
      <c r="H33" s="84">
        <f ca="1">SUMIF($C$42:$H$1048576,$B33,$H$42:$H$1048576)</f>
        <v>2465</v>
      </c>
      <c r="I33" s="85"/>
      <c r="J33" s="325" t="s">
        <v>161</v>
      </c>
      <c r="K33" s="325"/>
      <c r="L33" s="86">
        <v>37000</v>
      </c>
      <c r="M33" s="87">
        <v>41698</v>
      </c>
      <c r="N33" s="87">
        <v>53908</v>
      </c>
      <c r="O33" s="87">
        <v>47856</v>
      </c>
      <c r="P33" s="88">
        <v>2156109363</v>
      </c>
      <c r="Q33" s="89"/>
      <c r="R33" s="89"/>
    </row>
    <row r="34" spans="1:18" ht="14.5" x14ac:dyDescent="0.35">
      <c r="B34" s="323" t="s">
        <v>162</v>
      </c>
      <c r="C34" s="326"/>
      <c r="D34" s="82">
        <f ca="1">SUMIF($C$42:$H$1048576,$B34,$D$42:$D$1048576)</f>
        <v>397735.08333333326</v>
      </c>
      <c r="E34" s="83">
        <f ca="1">SUMIF($C$42:$H$1048576,$B34,$E$42:$E$1048576)</f>
        <v>8529</v>
      </c>
      <c r="F34" s="83">
        <f ca="1">SUMIF($C$42:$H$1048576,$B34,$F$42:$F$1048576)</f>
        <v>49471.016666666663</v>
      </c>
      <c r="G34" s="83">
        <f ca="1">SUMIF($C$42:$H$1048576,$B34,$G$42:$G$1048576)</f>
        <v>589937669</v>
      </c>
      <c r="H34" s="84">
        <f ca="1">SUMIF($C$42:$H$1048576,$B34,$H$42:$H$1048576)</f>
        <v>5925</v>
      </c>
      <c r="I34" s="85"/>
      <c r="J34" s="325"/>
      <c r="K34" s="325"/>
      <c r="L34" s="32"/>
      <c r="M34" s="32"/>
      <c r="N34" s="32"/>
      <c r="O34" s="32"/>
      <c r="P34" s="32"/>
      <c r="Q34" s="89"/>
      <c r="R34" s="89"/>
    </row>
    <row r="35" spans="1:18" ht="14.5" x14ac:dyDescent="0.35">
      <c r="B35" s="323" t="s">
        <v>163</v>
      </c>
      <c r="C35" s="326"/>
      <c r="D35" s="82">
        <f ca="1">SUMIF($C$43:$H$1048576,$B35,$D$42:$D$1048576)</f>
        <v>34783.5</v>
      </c>
      <c r="E35" s="83">
        <f ca="1">SUMIF($C$43:$H$1048576,$B35,$E$42:$E$1048576)</f>
        <v>60</v>
      </c>
      <c r="F35" s="83">
        <f ca="1">SUMIF($C$43:$H$1048576,$B35,$F$42:$F$1048576)</f>
        <v>6214.0166666666673</v>
      </c>
      <c r="G35" s="83">
        <f ca="1">SUMIF($C$43:$H$1048576,$B35,$G$42:$G$1048576)</f>
        <v>132006066</v>
      </c>
      <c r="H35" s="84">
        <f ca="1">SUMIF($C$42:$H$1048576,$B35,$H$42:$H$1048576)</f>
        <v>163</v>
      </c>
      <c r="I35" s="85"/>
      <c r="J35" s="325"/>
      <c r="K35" s="325"/>
      <c r="L35" s="32"/>
      <c r="M35" s="32"/>
      <c r="N35" s="32"/>
      <c r="O35" s="32"/>
      <c r="P35" s="32"/>
      <c r="Q35" s="89"/>
      <c r="R35" s="89"/>
    </row>
    <row r="36" spans="1:18" ht="14.5" x14ac:dyDescent="0.35">
      <c r="B36" s="323" t="s">
        <v>164</v>
      </c>
      <c r="C36" s="326"/>
      <c r="D36" s="82">
        <f ca="1">SUMIF($C$42:$H$1048576,$B36,$D$42:$D$1048576)</f>
        <v>820.08333333333337</v>
      </c>
      <c r="E36" s="83">
        <f ca="1">SUMIF($C$42:$H$1048576,$B36,$E$42:$E$1048576)</f>
        <v>4</v>
      </c>
      <c r="F36" s="83">
        <f ca="1">SUMIF($C$42:$H$1048576,$B36,$F$42:$F$1048576)</f>
        <v>1056.0333333333333</v>
      </c>
      <c r="G36" s="83">
        <f ca="1">SUMIF($C$42:$H$1048576,$B36,$G$42:$G$1048576)</f>
        <v>325970</v>
      </c>
      <c r="H36" s="84">
        <f ca="1">SUMIF($C$42:$H$1048576,$B36,$H$42:$H$1048576)</f>
        <v>164</v>
      </c>
      <c r="I36" s="85"/>
      <c r="J36" s="325"/>
      <c r="K36" s="325"/>
      <c r="L36" s="32"/>
      <c r="M36" s="32"/>
      <c r="N36" s="32"/>
      <c r="O36" s="32"/>
      <c r="P36" s="32"/>
      <c r="Q36" s="89"/>
      <c r="R36" s="89"/>
    </row>
    <row r="37" spans="1:18" ht="14.5" x14ac:dyDescent="0.35">
      <c r="B37" s="323" t="s">
        <v>129</v>
      </c>
      <c r="C37" s="324"/>
      <c r="D37" s="90">
        <f ca="1">SUM(D33:D36)</f>
        <v>478081.49999999988</v>
      </c>
      <c r="E37" s="90">
        <f ca="1">SUM(E33:E36)</f>
        <v>9380</v>
      </c>
      <c r="F37" s="90">
        <f ca="1">SUM(F33:F36)</f>
        <v>65889.150000000009</v>
      </c>
      <c r="G37" s="90">
        <f ca="1">SUM(G33:G36)</f>
        <v>746333235</v>
      </c>
      <c r="H37" s="91">
        <f ca="1">SUM(H33:H36)</f>
        <v>8717</v>
      </c>
      <c r="I37" s="92"/>
      <c r="J37" s="325"/>
      <c r="K37" s="325"/>
      <c r="L37" s="32"/>
      <c r="M37" s="32"/>
      <c r="N37" s="32"/>
      <c r="O37" s="32"/>
      <c r="P37" s="32"/>
      <c r="Q37" s="89"/>
      <c r="R37" s="89"/>
    </row>
    <row r="38" spans="1:18" x14ac:dyDescent="0.3">
      <c r="D38" s="88"/>
      <c r="E38" s="88"/>
      <c r="F38" s="88"/>
      <c r="G38" s="88"/>
      <c r="H38" s="88"/>
      <c r="I38" s="93"/>
      <c r="J38" s="80"/>
      <c r="K38" s="80"/>
      <c r="L38" s="80"/>
      <c r="M38" s="94"/>
      <c r="N38" s="94"/>
      <c r="O38" s="94"/>
      <c r="P38" s="94"/>
      <c r="Q38" s="94"/>
      <c r="R38" s="80"/>
    </row>
    <row r="39" spans="1:18" x14ac:dyDescent="0.3">
      <c r="B39" s="323" t="s">
        <v>165</v>
      </c>
      <c r="C39" s="324"/>
      <c r="D39" s="90">
        <f ca="1">D37*$C$10*12</f>
        <v>401588459.99999988</v>
      </c>
      <c r="E39" s="90">
        <f ca="1">E37*$C$10*12</f>
        <v>7879200</v>
      </c>
      <c r="F39" s="90">
        <f ca="1">F37*$C$10*12</f>
        <v>55346886.000000015</v>
      </c>
      <c r="G39" s="90">
        <f ca="1">G37*$C$12*12</f>
        <v>3134599587000</v>
      </c>
      <c r="H39" s="91">
        <f ca="1">H37*$C$10*12</f>
        <v>7322280</v>
      </c>
      <c r="I39" s="85"/>
      <c r="J39" s="325"/>
      <c r="K39" s="325"/>
      <c r="L39" s="80"/>
      <c r="M39" s="80"/>
      <c r="N39" s="89"/>
      <c r="O39" s="89"/>
      <c r="P39" s="89"/>
      <c r="Q39" s="89"/>
      <c r="R39" s="89"/>
    </row>
    <row r="41" spans="1:18" ht="24" x14ac:dyDescent="0.3">
      <c r="A41" s="95"/>
      <c r="B41" s="76" t="s">
        <v>166</v>
      </c>
      <c r="C41" s="76" t="s">
        <v>167</v>
      </c>
      <c r="D41" s="76" t="s">
        <v>155</v>
      </c>
      <c r="E41" s="76" t="s">
        <v>156</v>
      </c>
      <c r="F41" s="76" t="s">
        <v>157</v>
      </c>
      <c r="G41" s="76" t="s">
        <v>158</v>
      </c>
      <c r="H41" s="76" t="s">
        <v>159</v>
      </c>
    </row>
    <row r="42" spans="1:18" x14ac:dyDescent="0.3">
      <c r="A42" s="95"/>
      <c r="B42" s="96" t="s">
        <v>168</v>
      </c>
      <c r="C42" s="29" t="s">
        <v>163</v>
      </c>
      <c r="D42" s="97">
        <v>385.83333333333331</v>
      </c>
      <c r="E42" s="98">
        <v>7</v>
      </c>
      <c r="F42" s="97">
        <v>50.65</v>
      </c>
      <c r="G42" s="97">
        <v>6850</v>
      </c>
      <c r="H42" s="99">
        <v>47</v>
      </c>
    </row>
    <row r="43" spans="1:18" x14ac:dyDescent="0.3">
      <c r="A43" s="95"/>
      <c r="B43" s="96" t="s">
        <v>169</v>
      </c>
      <c r="C43" s="29" t="s">
        <v>164</v>
      </c>
      <c r="D43" s="97">
        <v>361.66666666666669</v>
      </c>
      <c r="E43" s="98"/>
      <c r="F43" s="97">
        <v>0</v>
      </c>
      <c r="G43" s="33"/>
      <c r="H43" s="99"/>
    </row>
    <row r="44" spans="1:18" x14ac:dyDescent="0.3">
      <c r="A44" s="95"/>
      <c r="B44" s="96" t="s">
        <v>170</v>
      </c>
      <c r="C44" s="29" t="s">
        <v>160</v>
      </c>
      <c r="D44" s="97">
        <v>743.66666666666663</v>
      </c>
      <c r="E44" s="98">
        <v>249</v>
      </c>
      <c r="F44" s="97">
        <v>0</v>
      </c>
      <c r="G44" s="97">
        <v>555920</v>
      </c>
      <c r="H44" s="99"/>
    </row>
    <row r="45" spans="1:18" x14ac:dyDescent="0.3">
      <c r="A45" s="95"/>
      <c r="B45" s="96" t="s">
        <v>171</v>
      </c>
      <c r="C45" s="29" t="s">
        <v>160</v>
      </c>
      <c r="D45" s="97">
        <v>4855</v>
      </c>
      <c r="E45" s="98"/>
      <c r="F45" s="97">
        <v>404.86666666666667</v>
      </c>
      <c r="G45" s="33"/>
      <c r="H45" s="99">
        <v>284</v>
      </c>
    </row>
    <row r="46" spans="1:18" x14ac:dyDescent="0.3">
      <c r="A46" s="95"/>
      <c r="B46" s="96" t="s">
        <v>172</v>
      </c>
      <c r="C46" s="29" t="s">
        <v>164</v>
      </c>
      <c r="D46" s="97">
        <v>42.916666666666664</v>
      </c>
      <c r="E46" s="98"/>
      <c r="F46" s="97">
        <v>0</v>
      </c>
      <c r="G46" s="97">
        <v>253170</v>
      </c>
      <c r="H46" s="99"/>
    </row>
    <row r="47" spans="1:18" x14ac:dyDescent="0.3">
      <c r="A47" s="95"/>
      <c r="B47" s="96" t="s">
        <v>173</v>
      </c>
      <c r="C47" s="29" t="s">
        <v>162</v>
      </c>
      <c r="D47" s="97">
        <v>10.916666666666666</v>
      </c>
      <c r="E47" s="98"/>
      <c r="F47" s="97">
        <v>0</v>
      </c>
      <c r="G47" s="33"/>
      <c r="H47" s="99"/>
    </row>
    <row r="48" spans="1:18" x14ac:dyDescent="0.3">
      <c r="A48" s="95"/>
      <c r="B48" s="96" t="s">
        <v>174</v>
      </c>
      <c r="C48" s="29" t="s">
        <v>162</v>
      </c>
      <c r="D48" s="97">
        <v>569.08333333333337</v>
      </c>
      <c r="E48" s="98">
        <v>1</v>
      </c>
      <c r="F48" s="97">
        <v>404.61666666666667</v>
      </c>
      <c r="G48" s="97">
        <v>20633066</v>
      </c>
      <c r="H48" s="99">
        <v>78</v>
      </c>
    </row>
    <row r="49" spans="1:8" x14ac:dyDescent="0.3">
      <c r="A49" s="95"/>
      <c r="B49" s="96" t="s">
        <v>175</v>
      </c>
      <c r="C49" s="29" t="s">
        <v>163</v>
      </c>
      <c r="D49" s="97"/>
      <c r="E49" s="98"/>
      <c r="F49" s="97">
        <v>79</v>
      </c>
      <c r="G49" s="97">
        <v>219020</v>
      </c>
      <c r="H49" s="99">
        <v>23</v>
      </c>
    </row>
    <row r="50" spans="1:8" x14ac:dyDescent="0.3">
      <c r="A50" s="95"/>
      <c r="B50" s="96" t="s">
        <v>176</v>
      </c>
      <c r="C50" s="29" t="s">
        <v>160</v>
      </c>
      <c r="D50" s="97">
        <v>312.5</v>
      </c>
      <c r="E50" s="98">
        <v>19</v>
      </c>
      <c r="F50" s="97">
        <v>0</v>
      </c>
      <c r="G50" s="97">
        <v>1816670</v>
      </c>
      <c r="H50" s="99">
        <v>125</v>
      </c>
    </row>
    <row r="51" spans="1:8" x14ac:dyDescent="0.3">
      <c r="A51" s="95"/>
      <c r="B51" s="96" t="s">
        <v>177</v>
      </c>
      <c r="C51" s="29" t="s">
        <v>162</v>
      </c>
      <c r="D51" s="97">
        <v>12.5</v>
      </c>
      <c r="E51" s="98">
        <v>11</v>
      </c>
      <c r="F51" s="97">
        <v>0</v>
      </c>
      <c r="G51" s="33"/>
      <c r="H51" s="99"/>
    </row>
    <row r="52" spans="1:8" x14ac:dyDescent="0.3">
      <c r="A52" s="95"/>
      <c r="B52" s="96" t="s">
        <v>178</v>
      </c>
      <c r="C52" s="29" t="s">
        <v>162</v>
      </c>
      <c r="D52" s="97">
        <v>448.5</v>
      </c>
      <c r="E52" s="98"/>
      <c r="F52" s="97">
        <v>265.13333333333333</v>
      </c>
      <c r="G52" s="97">
        <v>1869000</v>
      </c>
      <c r="H52" s="99">
        <v>46</v>
      </c>
    </row>
    <row r="53" spans="1:8" x14ac:dyDescent="0.3">
      <c r="A53" s="95"/>
      <c r="B53" s="96" t="s">
        <v>179</v>
      </c>
      <c r="C53" s="29" t="s">
        <v>162</v>
      </c>
      <c r="D53" s="97">
        <v>7532.583333333333</v>
      </c>
      <c r="E53" s="98"/>
      <c r="F53" s="97">
        <v>0</v>
      </c>
      <c r="G53" s="33"/>
      <c r="H53" s="99"/>
    </row>
    <row r="54" spans="1:8" x14ac:dyDescent="0.3">
      <c r="A54" s="95"/>
      <c r="B54" s="96" t="s">
        <v>180</v>
      </c>
      <c r="C54" s="29" t="s">
        <v>160</v>
      </c>
      <c r="D54" s="97">
        <v>6697.333333333333</v>
      </c>
      <c r="E54" s="98">
        <v>117</v>
      </c>
      <c r="F54" s="97">
        <v>479.6</v>
      </c>
      <c r="G54" s="97">
        <v>1052040</v>
      </c>
      <c r="H54" s="99">
        <v>127</v>
      </c>
    </row>
    <row r="55" spans="1:8" x14ac:dyDescent="0.3">
      <c r="A55" s="95"/>
      <c r="B55" s="96" t="s">
        <v>181</v>
      </c>
      <c r="C55" s="29" t="s">
        <v>162</v>
      </c>
      <c r="D55" s="97">
        <v>82.583333333333329</v>
      </c>
      <c r="E55" s="98"/>
      <c r="F55" s="97">
        <v>0</v>
      </c>
      <c r="G55" s="33"/>
      <c r="H55" s="99"/>
    </row>
    <row r="56" spans="1:8" x14ac:dyDescent="0.3">
      <c r="A56" s="95"/>
      <c r="B56" s="96" t="s">
        <v>182</v>
      </c>
      <c r="C56" s="29" t="s">
        <v>162</v>
      </c>
      <c r="D56" s="97">
        <v>5033.75</v>
      </c>
      <c r="E56" s="98">
        <v>105</v>
      </c>
      <c r="F56" s="97">
        <v>0</v>
      </c>
      <c r="G56" s="33"/>
      <c r="H56" s="99"/>
    </row>
    <row r="57" spans="1:8" x14ac:dyDescent="0.3">
      <c r="A57" s="95"/>
      <c r="B57" s="96" t="s">
        <v>183</v>
      </c>
      <c r="C57" s="29" t="s">
        <v>162</v>
      </c>
      <c r="D57" s="97">
        <v>4288.833333333333</v>
      </c>
      <c r="E57" s="98"/>
      <c r="F57" s="97">
        <v>917.51666666666665</v>
      </c>
      <c r="G57" s="97">
        <v>8410000</v>
      </c>
      <c r="H57" s="99">
        <v>110</v>
      </c>
    </row>
    <row r="58" spans="1:8" x14ac:dyDescent="0.3">
      <c r="A58" s="95"/>
      <c r="B58" s="96" t="s">
        <v>184</v>
      </c>
      <c r="C58" s="29" t="s">
        <v>160</v>
      </c>
      <c r="D58" s="97">
        <v>5.75</v>
      </c>
      <c r="E58" s="98"/>
      <c r="F58" s="97">
        <v>18.716666666666665</v>
      </c>
      <c r="G58" s="97">
        <v>1265000</v>
      </c>
      <c r="H58" s="99"/>
    </row>
    <row r="59" spans="1:8" x14ac:dyDescent="0.3">
      <c r="A59" s="95"/>
      <c r="B59" s="96" t="s">
        <v>185</v>
      </c>
      <c r="C59" s="29" t="s">
        <v>162</v>
      </c>
      <c r="D59" s="97">
        <v>277.58333333333331</v>
      </c>
      <c r="E59" s="98">
        <v>217</v>
      </c>
      <c r="F59" s="97">
        <v>0</v>
      </c>
      <c r="G59" s="33"/>
      <c r="H59" s="99"/>
    </row>
    <row r="60" spans="1:8" x14ac:dyDescent="0.3">
      <c r="A60" s="95"/>
      <c r="B60" s="96" t="s">
        <v>186</v>
      </c>
      <c r="C60" s="29" t="s">
        <v>162</v>
      </c>
      <c r="D60" s="97">
        <v>11305.166666666666</v>
      </c>
      <c r="E60" s="98"/>
      <c r="F60" s="97">
        <v>688.56666666666672</v>
      </c>
      <c r="G60" s="97">
        <v>4145000</v>
      </c>
      <c r="H60" s="99">
        <v>76</v>
      </c>
    </row>
    <row r="61" spans="1:8" x14ac:dyDescent="0.3">
      <c r="A61" s="95"/>
      <c r="B61" s="96" t="s">
        <v>187</v>
      </c>
      <c r="C61" s="29" t="s">
        <v>162</v>
      </c>
      <c r="D61" s="97">
        <v>187.91666666666666</v>
      </c>
      <c r="E61" s="98">
        <v>56</v>
      </c>
      <c r="F61" s="97">
        <v>0</v>
      </c>
      <c r="G61" s="33"/>
      <c r="H61" s="99"/>
    </row>
    <row r="62" spans="1:8" x14ac:dyDescent="0.3">
      <c r="A62" s="95"/>
      <c r="B62" s="96" t="s">
        <v>188</v>
      </c>
      <c r="C62" s="29" t="s">
        <v>162</v>
      </c>
      <c r="D62" s="97">
        <v>216.41666666666666</v>
      </c>
      <c r="E62" s="98"/>
      <c r="F62" s="97">
        <v>198.38333333333333</v>
      </c>
      <c r="G62" s="97">
        <v>3279000</v>
      </c>
      <c r="H62" s="99">
        <v>54</v>
      </c>
    </row>
    <row r="63" spans="1:8" x14ac:dyDescent="0.3">
      <c r="A63" s="95"/>
      <c r="B63" s="96" t="s">
        <v>189</v>
      </c>
      <c r="C63" s="29" t="s">
        <v>162</v>
      </c>
      <c r="D63" s="97">
        <v>221.25</v>
      </c>
      <c r="E63" s="98">
        <v>63</v>
      </c>
      <c r="F63" s="97">
        <v>0</v>
      </c>
      <c r="G63" s="33"/>
      <c r="H63" s="99"/>
    </row>
    <row r="64" spans="1:8" ht="14.5" customHeight="1" x14ac:dyDescent="0.3">
      <c r="A64" s="95"/>
      <c r="B64" s="96" t="s">
        <v>190</v>
      </c>
      <c r="C64" s="29" t="s">
        <v>162</v>
      </c>
      <c r="D64" s="97">
        <v>3402.8333333333335</v>
      </c>
      <c r="E64" s="98"/>
      <c r="F64" s="97">
        <v>373.08333333333331</v>
      </c>
      <c r="G64" s="97">
        <v>4280000</v>
      </c>
      <c r="H64" s="99">
        <v>76</v>
      </c>
    </row>
    <row r="65" spans="1:8" ht="12" customHeight="1" x14ac:dyDescent="0.3">
      <c r="A65" s="95"/>
      <c r="B65" s="96" t="s">
        <v>191</v>
      </c>
      <c r="C65" s="29" t="s">
        <v>162</v>
      </c>
      <c r="D65" s="97">
        <v>174.41666666666666</v>
      </c>
      <c r="E65" s="98">
        <v>2</v>
      </c>
      <c r="F65" s="97">
        <v>0</v>
      </c>
      <c r="G65" s="33"/>
      <c r="H65" s="99"/>
    </row>
    <row r="66" spans="1:8" x14ac:dyDescent="0.3">
      <c r="A66" s="95"/>
      <c r="B66" s="96" t="s">
        <v>192</v>
      </c>
      <c r="C66" s="29" t="s">
        <v>162</v>
      </c>
      <c r="D66" s="97">
        <v>12.166666666666666</v>
      </c>
      <c r="E66" s="98"/>
      <c r="F66" s="97">
        <v>87.75</v>
      </c>
      <c r="G66" s="97">
        <v>3100000</v>
      </c>
      <c r="H66" s="99">
        <v>26</v>
      </c>
    </row>
    <row r="67" spans="1:8" x14ac:dyDescent="0.3">
      <c r="A67" s="95"/>
      <c r="B67" s="96" t="s">
        <v>193</v>
      </c>
      <c r="C67" s="29" t="s">
        <v>162</v>
      </c>
      <c r="D67" s="97">
        <v>21216.666666666668</v>
      </c>
      <c r="E67" s="98">
        <v>2985</v>
      </c>
      <c r="F67" s="97">
        <v>0</v>
      </c>
      <c r="G67" s="33"/>
      <c r="H67" s="99"/>
    </row>
    <row r="68" spans="1:8" x14ac:dyDescent="0.3">
      <c r="A68" s="95"/>
      <c r="B68" s="96" t="s">
        <v>194</v>
      </c>
      <c r="C68" s="29" t="s">
        <v>162</v>
      </c>
      <c r="D68" s="97">
        <v>33406.583333333336</v>
      </c>
      <c r="E68" s="98"/>
      <c r="F68" s="97">
        <v>5428.1</v>
      </c>
      <c r="G68" s="97">
        <v>110250000</v>
      </c>
      <c r="H68" s="99">
        <v>1242</v>
      </c>
    </row>
    <row r="69" spans="1:8" x14ac:dyDescent="0.3">
      <c r="A69" s="95"/>
      <c r="B69" s="96" t="s">
        <v>195</v>
      </c>
      <c r="C69" s="29" t="s">
        <v>163</v>
      </c>
      <c r="D69" s="97">
        <v>56.416666666666664</v>
      </c>
      <c r="E69" s="98"/>
      <c r="F69" s="97">
        <v>110.28333333333333</v>
      </c>
      <c r="G69" s="97">
        <v>160</v>
      </c>
      <c r="H69" s="99">
        <v>63</v>
      </c>
    </row>
    <row r="70" spans="1:8" x14ac:dyDescent="0.3">
      <c r="A70" s="95"/>
      <c r="B70" s="96" t="s">
        <v>1</v>
      </c>
      <c r="C70" s="29" t="s">
        <v>162</v>
      </c>
      <c r="D70" s="97">
        <v>16983.75</v>
      </c>
      <c r="E70" s="98">
        <v>934</v>
      </c>
      <c r="F70" s="97">
        <v>0</v>
      </c>
      <c r="G70" s="33"/>
      <c r="H70" s="99"/>
    </row>
    <row r="71" spans="1:8" x14ac:dyDescent="0.3">
      <c r="A71" s="95"/>
      <c r="B71" s="96" t="s">
        <v>196</v>
      </c>
      <c r="C71" s="29" t="s">
        <v>162</v>
      </c>
      <c r="D71" s="97">
        <v>21978.583333333332</v>
      </c>
      <c r="E71" s="98"/>
      <c r="F71" s="97">
        <v>10587.8</v>
      </c>
      <c r="G71" s="97">
        <v>90500000</v>
      </c>
      <c r="H71" s="99">
        <v>1397</v>
      </c>
    </row>
    <row r="72" spans="1:8" x14ac:dyDescent="0.3">
      <c r="A72" s="95"/>
      <c r="B72" s="96" t="s">
        <v>197</v>
      </c>
      <c r="C72" s="29" t="s">
        <v>162</v>
      </c>
      <c r="D72" s="97">
        <v>2542.0833333333335</v>
      </c>
      <c r="E72" s="98">
        <v>146</v>
      </c>
      <c r="F72" s="97">
        <v>0</v>
      </c>
      <c r="G72" s="33"/>
      <c r="H72" s="99"/>
    </row>
    <row r="73" spans="1:8" x14ac:dyDescent="0.3">
      <c r="A73" s="95"/>
      <c r="B73" s="96" t="s">
        <v>198</v>
      </c>
      <c r="C73" s="29" t="s">
        <v>162</v>
      </c>
      <c r="D73" s="97">
        <v>14050.166666666666</v>
      </c>
      <c r="E73" s="98"/>
      <c r="F73" s="97">
        <v>1386.4833333333333</v>
      </c>
      <c r="G73" s="97">
        <v>10220000</v>
      </c>
      <c r="H73" s="99">
        <v>102</v>
      </c>
    </row>
    <row r="74" spans="1:8" x14ac:dyDescent="0.3">
      <c r="A74" s="95"/>
      <c r="B74" s="96" t="s">
        <v>199</v>
      </c>
      <c r="C74" s="29" t="s">
        <v>162</v>
      </c>
      <c r="D74" s="97">
        <v>5110.75</v>
      </c>
      <c r="E74" s="98"/>
      <c r="F74" s="97">
        <v>0</v>
      </c>
      <c r="G74" s="33"/>
      <c r="H74" s="99"/>
    </row>
    <row r="75" spans="1:8" x14ac:dyDescent="0.3">
      <c r="A75" s="95"/>
      <c r="B75" s="96" t="s">
        <v>200</v>
      </c>
      <c r="C75" s="29" t="s">
        <v>162</v>
      </c>
      <c r="D75" s="97">
        <v>596.91666666666663</v>
      </c>
      <c r="E75" s="98">
        <v>53</v>
      </c>
      <c r="F75" s="97">
        <v>0</v>
      </c>
      <c r="G75" s="33"/>
      <c r="H75" s="99"/>
    </row>
    <row r="76" spans="1:8" ht="14.5" customHeight="1" x14ac:dyDescent="0.3">
      <c r="A76" s="95"/>
      <c r="B76" s="96" t="s">
        <v>201</v>
      </c>
      <c r="C76" s="29" t="s">
        <v>162</v>
      </c>
      <c r="D76" s="97">
        <v>2122</v>
      </c>
      <c r="E76" s="98"/>
      <c r="F76" s="97">
        <v>754.7</v>
      </c>
      <c r="G76" s="97">
        <v>9100000</v>
      </c>
      <c r="H76" s="99">
        <v>41</v>
      </c>
    </row>
    <row r="77" spans="1:8" ht="12" customHeight="1" x14ac:dyDescent="0.3">
      <c r="A77" s="95"/>
      <c r="B77" s="96" t="s">
        <v>202</v>
      </c>
      <c r="C77" s="29" t="s">
        <v>160</v>
      </c>
      <c r="D77" s="97">
        <v>8.75</v>
      </c>
      <c r="E77" s="98"/>
      <c r="F77" s="97">
        <v>0</v>
      </c>
      <c r="G77" s="33"/>
      <c r="H77" s="99"/>
    </row>
    <row r="78" spans="1:8" x14ac:dyDescent="0.3">
      <c r="A78" s="95"/>
      <c r="B78" s="96" t="s">
        <v>203</v>
      </c>
      <c r="C78" s="29" t="s">
        <v>160</v>
      </c>
      <c r="D78" s="97">
        <v>10.916666666666666</v>
      </c>
      <c r="E78" s="98"/>
      <c r="F78" s="97">
        <v>74.733333333333334</v>
      </c>
      <c r="G78" s="97">
        <v>607000</v>
      </c>
      <c r="H78" s="99">
        <v>18</v>
      </c>
    </row>
    <row r="79" spans="1:8" x14ac:dyDescent="0.3">
      <c r="A79" s="95"/>
      <c r="B79" s="96" t="s">
        <v>204</v>
      </c>
      <c r="C79" s="29" t="s">
        <v>163</v>
      </c>
      <c r="D79" s="97">
        <v>323</v>
      </c>
      <c r="E79" s="98">
        <v>6</v>
      </c>
      <c r="F79" s="97">
        <v>24.25</v>
      </c>
      <c r="G79" s="97">
        <v>71000</v>
      </c>
      <c r="H79" s="99">
        <v>24</v>
      </c>
    </row>
    <row r="80" spans="1:8" x14ac:dyDescent="0.3">
      <c r="A80" s="95"/>
      <c r="B80" s="96" t="s">
        <v>205</v>
      </c>
      <c r="C80" s="29" t="s">
        <v>162</v>
      </c>
      <c r="D80" s="97">
        <v>433.41666666666669</v>
      </c>
      <c r="E80" s="98"/>
      <c r="F80" s="97">
        <v>0</v>
      </c>
      <c r="G80" s="33"/>
      <c r="H80" s="99"/>
    </row>
    <row r="81" spans="1:8" ht="14.5" customHeight="1" x14ac:dyDescent="0.3">
      <c r="A81" s="95"/>
      <c r="B81" s="96" t="s">
        <v>206</v>
      </c>
      <c r="C81" s="29" t="s">
        <v>162</v>
      </c>
      <c r="D81" s="97">
        <v>48.5</v>
      </c>
      <c r="E81" s="98"/>
      <c r="F81" s="97">
        <v>180.46666666666667</v>
      </c>
      <c r="G81" s="97">
        <v>2450000</v>
      </c>
      <c r="H81" s="99"/>
    </row>
    <row r="82" spans="1:8" ht="12" customHeight="1" x14ac:dyDescent="0.3">
      <c r="A82" s="95"/>
      <c r="B82" s="96" t="s">
        <v>207</v>
      </c>
      <c r="C82" s="29" t="s">
        <v>164</v>
      </c>
      <c r="D82" s="97">
        <v>65.75</v>
      </c>
      <c r="E82" s="98"/>
      <c r="F82" s="97">
        <v>0</v>
      </c>
      <c r="G82" s="33"/>
      <c r="H82" s="99"/>
    </row>
    <row r="83" spans="1:8" x14ac:dyDescent="0.3">
      <c r="A83" s="95"/>
      <c r="B83" s="96" t="s">
        <v>208</v>
      </c>
      <c r="C83" s="29" t="s">
        <v>160</v>
      </c>
      <c r="D83" s="97">
        <v>113.66666666666667</v>
      </c>
      <c r="E83" s="98"/>
      <c r="F83" s="97">
        <v>134.19999999999999</v>
      </c>
      <c r="G83" s="97">
        <v>476000</v>
      </c>
      <c r="H83" s="99">
        <v>5</v>
      </c>
    </row>
    <row r="84" spans="1:8" x14ac:dyDescent="0.3">
      <c r="A84" s="95"/>
      <c r="B84" s="96" t="s">
        <v>2</v>
      </c>
      <c r="C84" s="29" t="s">
        <v>162</v>
      </c>
      <c r="D84" s="97">
        <v>6934.666666666667</v>
      </c>
      <c r="E84" s="98"/>
      <c r="F84" s="97">
        <v>0</v>
      </c>
      <c r="G84" s="33"/>
      <c r="H84" s="99"/>
    </row>
    <row r="85" spans="1:8" x14ac:dyDescent="0.3">
      <c r="A85" s="95"/>
      <c r="B85" s="96" t="s">
        <v>209</v>
      </c>
      <c r="C85" s="29" t="s">
        <v>162</v>
      </c>
      <c r="D85" s="97">
        <v>20764</v>
      </c>
      <c r="E85" s="98">
        <v>625</v>
      </c>
      <c r="F85" s="97">
        <v>4593.3666666666668</v>
      </c>
      <c r="G85" s="97">
        <v>65500000</v>
      </c>
      <c r="H85" s="99">
        <v>417</v>
      </c>
    </row>
    <row r="86" spans="1:8" x14ac:dyDescent="0.3">
      <c r="A86" s="95"/>
      <c r="B86" s="96" t="s">
        <v>210</v>
      </c>
      <c r="C86" s="29" t="s">
        <v>164</v>
      </c>
      <c r="D86" s="97">
        <v>3.4166666666666665</v>
      </c>
      <c r="E86" s="98"/>
      <c r="F86" s="97">
        <v>146.31666666666666</v>
      </c>
      <c r="G86" s="33"/>
      <c r="H86" s="99">
        <v>12</v>
      </c>
    </row>
    <row r="87" spans="1:8" ht="12" customHeight="1" x14ac:dyDescent="0.3">
      <c r="A87" s="95"/>
      <c r="B87" s="96" t="s">
        <v>211</v>
      </c>
      <c r="C87" s="29" t="s">
        <v>164</v>
      </c>
      <c r="D87" s="97">
        <v>262.5</v>
      </c>
      <c r="E87" s="98">
        <v>4</v>
      </c>
      <c r="F87" s="97">
        <v>880.45</v>
      </c>
      <c r="G87" s="97">
        <v>72800</v>
      </c>
      <c r="H87" s="99">
        <v>145</v>
      </c>
    </row>
    <row r="88" spans="1:8" x14ac:dyDescent="0.3">
      <c r="A88" s="95"/>
      <c r="B88" s="96" t="s">
        <v>212</v>
      </c>
      <c r="C88" s="29" t="s">
        <v>160</v>
      </c>
      <c r="D88" s="97">
        <v>31.833333333333332</v>
      </c>
      <c r="E88" s="98"/>
      <c r="F88" s="97">
        <v>0</v>
      </c>
      <c r="G88" s="33"/>
      <c r="H88" s="99"/>
    </row>
    <row r="89" spans="1:8" ht="14.5" customHeight="1" x14ac:dyDescent="0.3">
      <c r="A89" s="95"/>
      <c r="B89" s="96" t="s">
        <v>213</v>
      </c>
      <c r="C89" s="29" t="s">
        <v>162</v>
      </c>
      <c r="D89" s="97">
        <v>107.33333333333333</v>
      </c>
      <c r="E89" s="98"/>
      <c r="F89" s="97">
        <v>0</v>
      </c>
      <c r="G89" s="33"/>
      <c r="H89" s="99"/>
    </row>
    <row r="90" spans="1:8" ht="14.5" customHeight="1" x14ac:dyDescent="0.3">
      <c r="A90" s="95"/>
      <c r="B90" s="96" t="s">
        <v>214</v>
      </c>
      <c r="C90" s="29" t="s">
        <v>162</v>
      </c>
      <c r="D90" s="97">
        <v>29.416666666666668</v>
      </c>
      <c r="E90" s="98">
        <v>2</v>
      </c>
      <c r="F90" s="97">
        <v>585.9</v>
      </c>
      <c r="G90" s="97">
        <v>9150000</v>
      </c>
      <c r="H90" s="99">
        <v>80</v>
      </c>
    </row>
    <row r="91" spans="1:8" x14ac:dyDescent="0.3">
      <c r="A91" s="95"/>
      <c r="B91" s="96" t="s">
        <v>215</v>
      </c>
      <c r="C91" s="29" t="s">
        <v>162</v>
      </c>
      <c r="D91" s="97">
        <v>199.41666666666666</v>
      </c>
      <c r="E91" s="98">
        <v>113</v>
      </c>
      <c r="F91" s="97">
        <v>0</v>
      </c>
      <c r="G91" s="33"/>
      <c r="H91" s="99"/>
    </row>
    <row r="92" spans="1:8" x14ac:dyDescent="0.3">
      <c r="A92" s="95"/>
      <c r="B92" s="96" t="s">
        <v>216</v>
      </c>
      <c r="C92" s="29" t="s">
        <v>162</v>
      </c>
      <c r="D92" s="97">
        <v>1814</v>
      </c>
      <c r="E92" s="98"/>
      <c r="F92" s="97">
        <v>353.26666666666665</v>
      </c>
      <c r="G92" s="97">
        <v>2500000</v>
      </c>
      <c r="H92" s="99">
        <v>18</v>
      </c>
    </row>
    <row r="93" spans="1:8" x14ac:dyDescent="0.3">
      <c r="A93" s="95"/>
      <c r="B93" s="96" t="s">
        <v>217</v>
      </c>
      <c r="C93" s="29" t="s">
        <v>162</v>
      </c>
      <c r="D93" s="97">
        <v>1213.4166666666667</v>
      </c>
      <c r="E93" s="98"/>
      <c r="F93" s="97">
        <v>0</v>
      </c>
      <c r="G93" s="33"/>
      <c r="H93" s="99"/>
    </row>
    <row r="94" spans="1:8" x14ac:dyDescent="0.3">
      <c r="A94" s="95"/>
      <c r="B94" s="96" t="s">
        <v>218</v>
      </c>
      <c r="C94" s="29" t="s">
        <v>162</v>
      </c>
      <c r="D94" s="97">
        <v>105.41666666666667</v>
      </c>
      <c r="E94" s="98">
        <v>8</v>
      </c>
      <c r="F94" s="97">
        <v>428.63333333333333</v>
      </c>
      <c r="G94" s="97">
        <v>5300000</v>
      </c>
      <c r="H94" s="99">
        <v>56</v>
      </c>
    </row>
    <row r="95" spans="1:8" x14ac:dyDescent="0.3">
      <c r="A95" s="95"/>
      <c r="B95" s="96" t="s">
        <v>299</v>
      </c>
      <c r="C95" s="29" t="s">
        <v>160</v>
      </c>
      <c r="D95" s="97">
        <v>225.83333333333334</v>
      </c>
      <c r="E95" s="98"/>
      <c r="F95" s="97">
        <v>0</v>
      </c>
      <c r="G95" s="33"/>
      <c r="H95" s="99"/>
    </row>
    <row r="96" spans="1:8" ht="12" customHeight="1" x14ac:dyDescent="0.3">
      <c r="A96" s="95"/>
      <c r="B96" s="96" t="s">
        <v>549</v>
      </c>
      <c r="C96" s="29" t="s">
        <v>160</v>
      </c>
      <c r="D96" s="97">
        <v>50.25</v>
      </c>
      <c r="E96" s="98">
        <v>35</v>
      </c>
      <c r="F96" s="97">
        <v>362.68333333333334</v>
      </c>
      <c r="G96" s="97">
        <v>450000</v>
      </c>
      <c r="H96" s="99">
        <v>71</v>
      </c>
    </row>
    <row r="97" spans="1:8" x14ac:dyDescent="0.3">
      <c r="A97" s="95"/>
      <c r="B97" s="96" t="s">
        <v>219</v>
      </c>
      <c r="C97" s="29" t="s">
        <v>162</v>
      </c>
      <c r="D97" s="97">
        <v>8.3333333333333339</v>
      </c>
      <c r="E97" s="98"/>
      <c r="F97" s="97">
        <v>21.616666666666667</v>
      </c>
      <c r="G97" s="97">
        <v>550000</v>
      </c>
      <c r="H97" s="99"/>
    </row>
    <row r="98" spans="1:8" x14ac:dyDescent="0.3">
      <c r="A98" s="95"/>
      <c r="B98" s="96" t="s">
        <v>220</v>
      </c>
      <c r="C98" s="29" t="s">
        <v>164</v>
      </c>
      <c r="D98" s="97">
        <v>20.083333333333332</v>
      </c>
      <c r="E98" s="98"/>
      <c r="F98" s="97">
        <v>19.05</v>
      </c>
      <c r="G98" s="33"/>
      <c r="H98" s="99"/>
    </row>
    <row r="99" spans="1:8" x14ac:dyDescent="0.3">
      <c r="A99" s="95"/>
      <c r="B99" s="96" t="s">
        <v>221</v>
      </c>
      <c r="C99" s="29" t="s">
        <v>160</v>
      </c>
      <c r="D99" s="97">
        <v>32.666666666666664</v>
      </c>
      <c r="E99" s="98"/>
      <c r="F99" s="97">
        <v>0</v>
      </c>
      <c r="G99" s="33"/>
      <c r="H99" s="99"/>
    </row>
    <row r="100" spans="1:8" x14ac:dyDescent="0.3">
      <c r="A100" s="95"/>
      <c r="B100" s="96" t="s">
        <v>222</v>
      </c>
      <c r="C100" s="29" t="s">
        <v>160</v>
      </c>
      <c r="D100" s="97">
        <v>675.16666666666663</v>
      </c>
      <c r="E100" s="98">
        <v>59</v>
      </c>
      <c r="F100" s="97">
        <v>255.73333333333332</v>
      </c>
      <c r="G100" s="97">
        <v>516000</v>
      </c>
      <c r="H100" s="99">
        <v>59</v>
      </c>
    </row>
    <row r="101" spans="1:8" x14ac:dyDescent="0.3">
      <c r="A101" s="95"/>
      <c r="B101" s="96" t="s">
        <v>223</v>
      </c>
      <c r="C101" s="29" t="s">
        <v>163</v>
      </c>
      <c r="D101" s="97">
        <v>6.5</v>
      </c>
      <c r="E101" s="98"/>
      <c r="F101" s="97">
        <v>19.8</v>
      </c>
      <c r="G101" s="97">
        <v>13000</v>
      </c>
      <c r="H101" s="99"/>
    </row>
    <row r="102" spans="1:8" x14ac:dyDescent="0.3">
      <c r="A102" s="95"/>
      <c r="B102" s="96" t="s">
        <v>3</v>
      </c>
      <c r="C102" s="29" t="s">
        <v>162</v>
      </c>
      <c r="D102" s="97">
        <v>6684.5</v>
      </c>
      <c r="E102" s="98"/>
      <c r="F102" s="97">
        <v>0</v>
      </c>
      <c r="G102" s="33"/>
      <c r="H102" s="99"/>
    </row>
    <row r="103" spans="1:8" x14ac:dyDescent="0.3">
      <c r="A103" s="95"/>
      <c r="B103" s="96" t="s">
        <v>224</v>
      </c>
      <c r="C103" s="29" t="s">
        <v>162</v>
      </c>
      <c r="D103" s="97">
        <v>9218.1666666666661</v>
      </c>
      <c r="E103" s="98">
        <v>246</v>
      </c>
      <c r="F103" s="97">
        <v>4383.6499999999996</v>
      </c>
      <c r="G103" s="97">
        <v>43800678</v>
      </c>
      <c r="H103" s="99">
        <v>462</v>
      </c>
    </row>
    <row r="104" spans="1:8" x14ac:dyDescent="0.3">
      <c r="A104" s="95"/>
      <c r="B104" s="96" t="s">
        <v>4</v>
      </c>
      <c r="C104" s="29" t="s">
        <v>162</v>
      </c>
      <c r="D104" s="97">
        <v>933.83333333333337</v>
      </c>
      <c r="E104" s="98"/>
      <c r="F104" s="97">
        <v>0</v>
      </c>
      <c r="G104" s="33"/>
      <c r="H104" s="99"/>
    </row>
    <row r="105" spans="1:8" x14ac:dyDescent="0.3">
      <c r="A105" s="95"/>
      <c r="B105" s="96" t="s">
        <v>225</v>
      </c>
      <c r="C105" s="29" t="s">
        <v>162</v>
      </c>
      <c r="D105" s="97">
        <v>4035.8333333333335</v>
      </c>
      <c r="E105" s="98">
        <v>331</v>
      </c>
      <c r="F105" s="97">
        <v>1281.2</v>
      </c>
      <c r="G105" s="97">
        <v>11450000</v>
      </c>
      <c r="H105" s="99">
        <v>154</v>
      </c>
    </row>
    <row r="106" spans="1:8" x14ac:dyDescent="0.3">
      <c r="A106" s="95"/>
      <c r="B106" s="96" t="s">
        <v>226</v>
      </c>
      <c r="C106" s="29" t="s">
        <v>162</v>
      </c>
      <c r="D106" s="97">
        <v>85.583333333333329</v>
      </c>
      <c r="E106" s="98"/>
      <c r="F106" s="97">
        <v>0</v>
      </c>
      <c r="G106" s="33"/>
      <c r="H106" s="99"/>
    </row>
    <row r="107" spans="1:8" x14ac:dyDescent="0.3">
      <c r="A107" s="95"/>
      <c r="B107" s="96" t="s">
        <v>227</v>
      </c>
      <c r="C107" s="29" t="s">
        <v>163</v>
      </c>
      <c r="D107" s="97">
        <v>3.75</v>
      </c>
      <c r="E107" s="98"/>
      <c r="F107" s="97">
        <v>10.683333333333334</v>
      </c>
      <c r="G107" s="97">
        <v>4390</v>
      </c>
      <c r="H107" s="99"/>
    </row>
    <row r="108" spans="1:8" x14ac:dyDescent="0.3">
      <c r="A108" s="95"/>
      <c r="B108" s="96" t="s">
        <v>5</v>
      </c>
      <c r="C108" s="29" t="s">
        <v>162</v>
      </c>
      <c r="D108" s="97">
        <v>4775.25</v>
      </c>
      <c r="E108" s="98">
        <v>750</v>
      </c>
      <c r="F108" s="97">
        <v>0</v>
      </c>
      <c r="G108" s="33"/>
      <c r="H108" s="99"/>
    </row>
    <row r="109" spans="1:8" x14ac:dyDescent="0.3">
      <c r="A109" s="95"/>
      <c r="B109" s="96" t="s">
        <v>228</v>
      </c>
      <c r="C109" s="29" t="s">
        <v>162</v>
      </c>
      <c r="D109" s="97">
        <v>29681.833333333332</v>
      </c>
      <c r="E109" s="98"/>
      <c r="F109" s="97">
        <v>1988.3</v>
      </c>
      <c r="G109" s="97">
        <v>10987345</v>
      </c>
      <c r="H109" s="99">
        <v>242</v>
      </c>
    </row>
    <row r="110" spans="1:8" x14ac:dyDescent="0.3">
      <c r="A110" s="95"/>
      <c r="B110" s="96" t="s">
        <v>6</v>
      </c>
      <c r="C110" s="29" t="s">
        <v>162</v>
      </c>
      <c r="D110" s="97">
        <v>715.75</v>
      </c>
      <c r="E110" s="98"/>
      <c r="F110" s="97">
        <v>0</v>
      </c>
      <c r="G110" s="33"/>
      <c r="H110" s="99"/>
    </row>
    <row r="111" spans="1:8" x14ac:dyDescent="0.3">
      <c r="A111" s="95"/>
      <c r="B111" s="96" t="s">
        <v>229</v>
      </c>
      <c r="C111" s="29" t="s">
        <v>162</v>
      </c>
      <c r="D111" s="97">
        <v>11051.333333333334</v>
      </c>
      <c r="E111" s="98">
        <v>61</v>
      </c>
      <c r="F111" s="97">
        <v>1141.0833333333333</v>
      </c>
      <c r="G111" s="97">
        <v>15700456</v>
      </c>
      <c r="H111" s="99">
        <v>201</v>
      </c>
    </row>
    <row r="112" spans="1:8" ht="12" customHeight="1" x14ac:dyDescent="0.3">
      <c r="A112" s="95"/>
      <c r="B112" s="96" t="s">
        <v>230</v>
      </c>
      <c r="C112" s="29" t="s">
        <v>164</v>
      </c>
      <c r="D112" s="97">
        <v>62.75</v>
      </c>
      <c r="E112" s="98"/>
      <c r="F112" s="97">
        <v>5.25</v>
      </c>
      <c r="G112" s="33"/>
      <c r="H112" s="99">
        <v>7</v>
      </c>
    </row>
    <row r="113" spans="1:8" x14ac:dyDescent="0.3">
      <c r="A113" s="95"/>
      <c r="B113" s="96" t="s">
        <v>231</v>
      </c>
      <c r="C113" s="29" t="s">
        <v>162</v>
      </c>
      <c r="D113" s="97">
        <v>1376.1666666666667</v>
      </c>
      <c r="E113" s="98"/>
      <c r="F113" s="97">
        <v>0</v>
      </c>
      <c r="G113" s="33"/>
      <c r="H113" s="99"/>
    </row>
    <row r="114" spans="1:8" x14ac:dyDescent="0.3">
      <c r="A114" s="95"/>
      <c r="B114" s="96" t="s">
        <v>232</v>
      </c>
      <c r="C114" s="29" t="s">
        <v>162</v>
      </c>
      <c r="D114" s="97">
        <v>9433</v>
      </c>
      <c r="E114" s="98">
        <v>531</v>
      </c>
      <c r="F114" s="97">
        <v>3319.2833333333333</v>
      </c>
      <c r="G114" s="97">
        <v>13450000</v>
      </c>
      <c r="H114" s="99">
        <v>213</v>
      </c>
    </row>
    <row r="115" spans="1:8" x14ac:dyDescent="0.3">
      <c r="A115" s="95"/>
      <c r="B115" s="96" t="s">
        <v>233</v>
      </c>
      <c r="C115" s="29" t="s">
        <v>162</v>
      </c>
      <c r="D115" s="97">
        <v>9402.8333333333339</v>
      </c>
      <c r="E115" s="98"/>
      <c r="F115" s="97">
        <v>0</v>
      </c>
      <c r="G115" s="33"/>
      <c r="H115" s="99"/>
    </row>
    <row r="116" spans="1:8" x14ac:dyDescent="0.3">
      <c r="A116" s="95"/>
      <c r="B116" s="96" t="s">
        <v>234</v>
      </c>
      <c r="C116" s="29" t="s">
        <v>162</v>
      </c>
      <c r="D116" s="97">
        <v>35298.666666666664</v>
      </c>
      <c r="E116" s="98"/>
      <c r="F116" s="97">
        <v>0</v>
      </c>
      <c r="G116" s="33"/>
      <c r="H116" s="99"/>
    </row>
    <row r="117" spans="1:8" x14ac:dyDescent="0.3">
      <c r="A117" s="95"/>
      <c r="B117" s="96" t="s">
        <v>235</v>
      </c>
      <c r="C117" s="29" t="s">
        <v>160</v>
      </c>
      <c r="D117" s="97">
        <v>14.666666666666666</v>
      </c>
      <c r="E117" s="98"/>
      <c r="F117" s="97">
        <v>0</v>
      </c>
      <c r="G117" s="33"/>
      <c r="H117" s="99"/>
    </row>
    <row r="118" spans="1:8" x14ac:dyDescent="0.3">
      <c r="A118" s="95"/>
      <c r="B118" s="96" t="s">
        <v>236</v>
      </c>
      <c r="C118" s="29" t="s">
        <v>160</v>
      </c>
      <c r="D118" s="97">
        <v>367.33333333333331</v>
      </c>
      <c r="E118" s="98">
        <v>20</v>
      </c>
      <c r="F118" s="97">
        <v>81.166666666666671</v>
      </c>
      <c r="G118" s="97">
        <v>70450</v>
      </c>
      <c r="H118" s="99">
        <v>4</v>
      </c>
    </row>
    <row r="119" spans="1:8" x14ac:dyDescent="0.3">
      <c r="A119" s="95"/>
      <c r="B119" s="96" t="s">
        <v>237</v>
      </c>
      <c r="C119" s="29" t="s">
        <v>162</v>
      </c>
      <c r="D119" s="97">
        <v>2.25</v>
      </c>
      <c r="E119" s="98">
        <v>4</v>
      </c>
      <c r="F119" s="97">
        <v>0</v>
      </c>
      <c r="G119" s="33"/>
      <c r="H119" s="99"/>
    </row>
    <row r="120" spans="1:8" x14ac:dyDescent="0.3">
      <c r="A120" s="95"/>
      <c r="B120" s="96" t="s">
        <v>238</v>
      </c>
      <c r="C120" s="29" t="s">
        <v>162</v>
      </c>
      <c r="D120" s="97">
        <v>44.083333333333336</v>
      </c>
      <c r="E120" s="98"/>
      <c r="F120" s="97">
        <v>59.15</v>
      </c>
      <c r="G120" s="97">
        <v>490001</v>
      </c>
      <c r="H120" s="99">
        <v>19</v>
      </c>
    </row>
    <row r="121" spans="1:8" x14ac:dyDescent="0.3">
      <c r="A121" s="95"/>
      <c r="B121" s="96" t="s">
        <v>239</v>
      </c>
      <c r="C121" s="29" t="s">
        <v>162</v>
      </c>
      <c r="D121" s="97">
        <v>84.5</v>
      </c>
      <c r="E121" s="98">
        <v>14</v>
      </c>
      <c r="F121" s="97">
        <v>356.66666666666669</v>
      </c>
      <c r="G121" s="97">
        <v>4145000</v>
      </c>
      <c r="H121" s="99">
        <v>91</v>
      </c>
    </row>
    <row r="122" spans="1:8" x14ac:dyDescent="0.3">
      <c r="A122" s="95"/>
      <c r="B122" s="96" t="s">
        <v>7</v>
      </c>
      <c r="C122" s="29" t="s">
        <v>162</v>
      </c>
      <c r="D122" s="97">
        <v>14719.416666666666</v>
      </c>
      <c r="E122" s="98"/>
      <c r="F122" s="97">
        <v>0</v>
      </c>
      <c r="G122" s="33"/>
      <c r="H122" s="99"/>
    </row>
    <row r="123" spans="1:8" x14ac:dyDescent="0.3">
      <c r="A123" s="95"/>
      <c r="B123" s="96" t="s">
        <v>240</v>
      </c>
      <c r="C123" s="29" t="s">
        <v>162</v>
      </c>
      <c r="D123" s="97">
        <v>22860.333333333332</v>
      </c>
      <c r="E123" s="98">
        <v>345</v>
      </c>
      <c r="F123" s="97">
        <v>3380.95</v>
      </c>
      <c r="G123" s="97">
        <v>55000123</v>
      </c>
      <c r="H123" s="99">
        <v>384</v>
      </c>
    </row>
    <row r="124" spans="1:8" x14ac:dyDescent="0.3">
      <c r="A124" s="95"/>
      <c r="B124" s="96" t="s">
        <v>241</v>
      </c>
      <c r="C124" s="29" t="s">
        <v>160</v>
      </c>
      <c r="D124" s="97">
        <v>582.75</v>
      </c>
      <c r="E124" s="98">
        <v>23</v>
      </c>
      <c r="F124" s="97">
        <v>0</v>
      </c>
      <c r="G124" s="33"/>
      <c r="H124" s="99"/>
    </row>
    <row r="125" spans="1:8" x14ac:dyDescent="0.3">
      <c r="A125" s="95"/>
      <c r="B125" s="96" t="s">
        <v>242</v>
      </c>
      <c r="C125" s="29" t="s">
        <v>160</v>
      </c>
      <c r="D125" s="97">
        <v>891.91666666666663</v>
      </c>
      <c r="E125" s="98">
        <v>14</v>
      </c>
      <c r="F125" s="97">
        <v>410.9</v>
      </c>
      <c r="G125" s="97">
        <v>3800450</v>
      </c>
      <c r="H125" s="99">
        <v>78</v>
      </c>
    </row>
    <row r="126" spans="1:8" x14ac:dyDescent="0.3">
      <c r="A126" s="95"/>
      <c r="B126" s="96" t="s">
        <v>243</v>
      </c>
      <c r="C126" s="29" t="s">
        <v>160</v>
      </c>
      <c r="D126" s="97">
        <v>455.16666666666669</v>
      </c>
      <c r="E126" s="98"/>
      <c r="F126" s="97">
        <v>0</v>
      </c>
      <c r="G126" s="33"/>
      <c r="H126" s="99"/>
    </row>
    <row r="127" spans="1:8" ht="14.5" customHeight="1" x14ac:dyDescent="0.3">
      <c r="A127" s="95"/>
      <c r="B127" s="96" t="s">
        <v>244</v>
      </c>
      <c r="C127" s="29" t="s">
        <v>160</v>
      </c>
      <c r="D127" s="97">
        <v>534.08333333333337</v>
      </c>
      <c r="E127" s="98"/>
      <c r="F127" s="97">
        <v>235.18333333333334</v>
      </c>
      <c r="G127" s="97">
        <v>754000</v>
      </c>
      <c r="H127" s="99">
        <v>29</v>
      </c>
    </row>
    <row r="128" spans="1:8" x14ac:dyDescent="0.3">
      <c r="A128" s="95"/>
      <c r="B128" s="96" t="s">
        <v>245</v>
      </c>
      <c r="C128" s="29" t="s">
        <v>164</v>
      </c>
      <c r="D128" s="97">
        <v>0.16666666666666666</v>
      </c>
      <c r="E128" s="98"/>
      <c r="F128" s="97">
        <v>4.9666666666666668</v>
      </c>
      <c r="G128" s="33"/>
      <c r="H128" s="99"/>
    </row>
    <row r="129" spans="1:8" x14ac:dyDescent="0.3">
      <c r="A129" s="95"/>
      <c r="B129" s="96" t="s">
        <v>246</v>
      </c>
      <c r="C129" s="29" t="s">
        <v>164</v>
      </c>
      <c r="D129" s="97">
        <v>0.83333333333333337</v>
      </c>
      <c r="E129" s="98"/>
      <c r="F129" s="97">
        <v>0</v>
      </c>
      <c r="G129" s="33"/>
      <c r="H129" s="99"/>
    </row>
    <row r="130" spans="1:8" x14ac:dyDescent="0.3">
      <c r="A130" s="95"/>
      <c r="B130" s="96" t="s">
        <v>8</v>
      </c>
      <c r="C130" s="29" t="s">
        <v>160</v>
      </c>
      <c r="D130" s="97">
        <v>1527.0833333333333</v>
      </c>
      <c r="E130" s="98">
        <v>137</v>
      </c>
      <c r="F130" s="97">
        <v>0</v>
      </c>
      <c r="G130" s="33"/>
      <c r="H130" s="99"/>
    </row>
    <row r="131" spans="1:8" x14ac:dyDescent="0.3">
      <c r="A131" s="95"/>
      <c r="B131" s="96" t="s">
        <v>247</v>
      </c>
      <c r="C131" s="29" t="s">
        <v>160</v>
      </c>
      <c r="D131" s="97">
        <v>304</v>
      </c>
      <c r="E131" s="98"/>
      <c r="F131" s="97">
        <v>0</v>
      </c>
      <c r="G131" s="33"/>
      <c r="H131" s="99"/>
    </row>
    <row r="132" spans="1:8" x14ac:dyDescent="0.3">
      <c r="A132" s="95"/>
      <c r="B132" s="96" t="s">
        <v>248</v>
      </c>
      <c r="C132" s="29" t="s">
        <v>160</v>
      </c>
      <c r="D132" s="97">
        <v>84.333333333333329</v>
      </c>
      <c r="E132" s="98"/>
      <c r="F132" s="97">
        <v>0</v>
      </c>
      <c r="G132" s="33"/>
      <c r="H132" s="99"/>
    </row>
    <row r="133" spans="1:8" x14ac:dyDescent="0.3">
      <c r="A133" s="95"/>
      <c r="B133" s="96" t="s">
        <v>249</v>
      </c>
      <c r="C133" s="29" t="s">
        <v>160</v>
      </c>
      <c r="D133" s="97">
        <v>1471.6666666666667</v>
      </c>
      <c r="E133" s="98"/>
      <c r="F133" s="97">
        <v>2604.1333333333332</v>
      </c>
      <c r="G133" s="97">
        <v>11560000</v>
      </c>
      <c r="H133" s="99">
        <v>540</v>
      </c>
    </row>
    <row r="134" spans="1:8" ht="12" customHeight="1" x14ac:dyDescent="0.3">
      <c r="A134" s="95"/>
      <c r="B134" s="96" t="s">
        <v>250</v>
      </c>
      <c r="C134" s="29" t="s">
        <v>162</v>
      </c>
      <c r="D134" s="97">
        <v>23414.333333333332</v>
      </c>
      <c r="E134" s="98"/>
      <c r="F134" s="97">
        <v>0</v>
      </c>
      <c r="G134" s="33"/>
      <c r="H134" s="99"/>
    </row>
    <row r="135" spans="1:8" x14ac:dyDescent="0.3">
      <c r="A135" s="95"/>
      <c r="B135" s="96" t="s">
        <v>251</v>
      </c>
      <c r="C135" s="29" t="s">
        <v>162</v>
      </c>
      <c r="D135" s="97">
        <v>30392</v>
      </c>
      <c r="E135" s="98">
        <v>925</v>
      </c>
      <c r="F135" s="97">
        <v>6305.35</v>
      </c>
      <c r="G135" s="97">
        <v>83678000</v>
      </c>
      <c r="H135" s="99">
        <v>340</v>
      </c>
    </row>
    <row r="136" spans="1:8" x14ac:dyDescent="0.3">
      <c r="A136" s="95"/>
      <c r="B136" s="96" t="s">
        <v>252</v>
      </c>
      <c r="C136" s="29" t="s">
        <v>162</v>
      </c>
      <c r="D136" s="97">
        <v>83.5</v>
      </c>
      <c r="E136" s="98">
        <v>1</v>
      </c>
      <c r="F136" s="97">
        <v>0</v>
      </c>
      <c r="G136" s="33"/>
      <c r="H136" s="99"/>
    </row>
    <row r="137" spans="1:8" x14ac:dyDescent="0.3">
      <c r="A137" s="95"/>
      <c r="B137" s="96" t="s">
        <v>253</v>
      </c>
      <c r="C137" s="29" t="s">
        <v>160</v>
      </c>
      <c r="D137" s="97">
        <v>36.166666666666664</v>
      </c>
      <c r="E137" s="98"/>
      <c r="F137" s="97">
        <v>50.833333333333336</v>
      </c>
      <c r="G137" s="33"/>
      <c r="H137" s="99">
        <v>49</v>
      </c>
    </row>
    <row r="138" spans="1:8" x14ac:dyDescent="0.3">
      <c r="A138" s="95"/>
      <c r="B138" s="96" t="s">
        <v>254</v>
      </c>
      <c r="C138" s="29" t="s">
        <v>163</v>
      </c>
      <c r="D138" s="97">
        <v>551.41666666666663</v>
      </c>
      <c r="E138" s="98">
        <v>6</v>
      </c>
      <c r="F138" s="97">
        <v>55.7</v>
      </c>
      <c r="G138" s="97">
        <v>5700</v>
      </c>
      <c r="H138" s="99">
        <v>6</v>
      </c>
    </row>
    <row r="139" spans="1:8" x14ac:dyDescent="0.3">
      <c r="A139" s="95"/>
      <c r="B139" s="96" t="s">
        <v>255</v>
      </c>
      <c r="C139" s="29" t="s">
        <v>160</v>
      </c>
      <c r="D139" s="97">
        <v>24710.333333333332</v>
      </c>
      <c r="E139" s="98">
        <v>391</v>
      </c>
      <c r="F139" s="97">
        <v>4035.3333333333335</v>
      </c>
      <c r="G139" s="97">
        <v>1140000</v>
      </c>
      <c r="H139" s="99">
        <v>1076</v>
      </c>
    </row>
    <row r="140" spans="1:8" ht="14.5" customHeight="1" x14ac:dyDescent="0.3">
      <c r="A140" s="95"/>
    </row>
    <row r="141" spans="1:8" x14ac:dyDescent="0.3">
      <c r="A141" s="95"/>
      <c r="B141" s="29" t="s">
        <v>256</v>
      </c>
    </row>
    <row r="142" spans="1:8" x14ac:dyDescent="0.3">
      <c r="A142" s="95"/>
    </row>
    <row r="143" spans="1:8" x14ac:dyDescent="0.3">
      <c r="A143" s="95"/>
    </row>
    <row r="144" spans="1:8" x14ac:dyDescent="0.3">
      <c r="A144" s="95"/>
    </row>
    <row r="145" spans="1:1" ht="14.5" customHeight="1" x14ac:dyDescent="0.3">
      <c r="A145" s="95"/>
    </row>
    <row r="146" spans="1:1" x14ac:dyDescent="0.3">
      <c r="A146" s="95"/>
    </row>
    <row r="147" spans="1:1" ht="12" customHeight="1" x14ac:dyDescent="0.3">
      <c r="A147" s="95"/>
    </row>
    <row r="148" spans="1:1" x14ac:dyDescent="0.3">
      <c r="A148" s="95"/>
    </row>
    <row r="149" spans="1:1" x14ac:dyDescent="0.3">
      <c r="A149" s="95"/>
    </row>
    <row r="150" spans="1:1" ht="14.5" customHeight="1" x14ac:dyDescent="0.3">
      <c r="A150" s="95"/>
    </row>
    <row r="151" spans="1:1" ht="12" customHeight="1" x14ac:dyDescent="0.3">
      <c r="A151" s="95"/>
    </row>
    <row r="152" spans="1:1" x14ac:dyDescent="0.3">
      <c r="A152" s="95"/>
    </row>
    <row r="153" spans="1:1" x14ac:dyDescent="0.3">
      <c r="A153" s="95"/>
    </row>
    <row r="154" spans="1:1" x14ac:dyDescent="0.3">
      <c r="A154" s="95"/>
    </row>
    <row r="155" spans="1:1" x14ac:dyDescent="0.3">
      <c r="A155" s="95"/>
    </row>
    <row r="156" spans="1:1" ht="12" customHeight="1" x14ac:dyDescent="0.3">
      <c r="A156" s="95"/>
    </row>
    <row r="157" spans="1:1" x14ac:dyDescent="0.3">
      <c r="A157" s="95"/>
    </row>
    <row r="158" spans="1:1" x14ac:dyDescent="0.3">
      <c r="A158" s="95"/>
    </row>
    <row r="159" spans="1:1" x14ac:dyDescent="0.3">
      <c r="A159" s="95"/>
    </row>
    <row r="160" spans="1:1" x14ac:dyDescent="0.3">
      <c r="A160" s="95"/>
    </row>
    <row r="161" spans="1:1" ht="12" customHeight="1" x14ac:dyDescent="0.3">
      <c r="A161" s="95"/>
    </row>
    <row r="162" spans="1:1" x14ac:dyDescent="0.3">
      <c r="A162" s="95"/>
    </row>
    <row r="163" spans="1:1" x14ac:dyDescent="0.3">
      <c r="A163" s="95"/>
    </row>
    <row r="164" spans="1:1" x14ac:dyDescent="0.3">
      <c r="A164" s="95"/>
    </row>
    <row r="165" spans="1:1" x14ac:dyDescent="0.3">
      <c r="A165" s="95"/>
    </row>
    <row r="166" spans="1:1" x14ac:dyDescent="0.3">
      <c r="A166" s="95"/>
    </row>
    <row r="167" spans="1:1" x14ac:dyDescent="0.3">
      <c r="A167" s="95"/>
    </row>
    <row r="168" spans="1:1" x14ac:dyDescent="0.3">
      <c r="A168" s="95"/>
    </row>
    <row r="169" spans="1:1" x14ac:dyDescent="0.3">
      <c r="A169" s="95"/>
    </row>
    <row r="170" spans="1:1" x14ac:dyDescent="0.3">
      <c r="A170" s="95"/>
    </row>
    <row r="171" spans="1:1" x14ac:dyDescent="0.3">
      <c r="A171" s="95"/>
    </row>
    <row r="172" spans="1:1" x14ac:dyDescent="0.3">
      <c r="A172" s="95"/>
    </row>
    <row r="173" spans="1:1" x14ac:dyDescent="0.3">
      <c r="A173" s="95"/>
    </row>
    <row r="174" spans="1:1" ht="12" customHeight="1" x14ac:dyDescent="0.3">
      <c r="A174" s="95"/>
    </row>
    <row r="175" spans="1:1" x14ac:dyDescent="0.3">
      <c r="A175" s="95"/>
    </row>
    <row r="176" spans="1:1" x14ac:dyDescent="0.3">
      <c r="A176" s="95"/>
    </row>
    <row r="177" spans="1:1" x14ac:dyDescent="0.3">
      <c r="A177" s="95"/>
    </row>
    <row r="178" spans="1:1" ht="14.5" customHeight="1" x14ac:dyDescent="0.3">
      <c r="A178" s="95"/>
    </row>
    <row r="179" spans="1:1" x14ac:dyDescent="0.3">
      <c r="A179" s="95"/>
    </row>
    <row r="180" spans="1:1" x14ac:dyDescent="0.3">
      <c r="A180" s="95"/>
    </row>
    <row r="181" spans="1:1" x14ac:dyDescent="0.3">
      <c r="A181" s="95"/>
    </row>
    <row r="182" spans="1:1" x14ac:dyDescent="0.3">
      <c r="A182" s="95"/>
    </row>
    <row r="183" spans="1:1" x14ac:dyDescent="0.3">
      <c r="A183" s="95"/>
    </row>
    <row r="184" spans="1:1" x14ac:dyDescent="0.3">
      <c r="A184" s="95"/>
    </row>
    <row r="185" spans="1:1" x14ac:dyDescent="0.3">
      <c r="A185" s="95"/>
    </row>
    <row r="186" spans="1:1" x14ac:dyDescent="0.3">
      <c r="A186" s="95"/>
    </row>
    <row r="187" spans="1:1" ht="14.5" customHeight="1" x14ac:dyDescent="0.3">
      <c r="A187" s="95"/>
    </row>
    <row r="188" spans="1:1" x14ac:dyDescent="0.3">
      <c r="A188" s="95"/>
    </row>
    <row r="189" spans="1:1" ht="14.5" customHeight="1" x14ac:dyDescent="0.3">
      <c r="A189" s="95"/>
    </row>
    <row r="190" spans="1:1" x14ac:dyDescent="0.3">
      <c r="A190" s="95"/>
    </row>
    <row r="191" spans="1:1" x14ac:dyDescent="0.3">
      <c r="A191" s="95"/>
    </row>
    <row r="192" spans="1:1" x14ac:dyDescent="0.3">
      <c r="A192" s="95"/>
    </row>
    <row r="193" spans="1:1" ht="14.5" customHeight="1" x14ac:dyDescent="0.3">
      <c r="A193" s="95"/>
    </row>
    <row r="194" spans="1:1" ht="14.5" customHeight="1" x14ac:dyDescent="0.3">
      <c r="A194" s="95"/>
    </row>
    <row r="195" spans="1:1" x14ac:dyDescent="0.3">
      <c r="A195" s="95"/>
    </row>
    <row r="196" spans="1:1" x14ac:dyDescent="0.3">
      <c r="A196" s="95"/>
    </row>
    <row r="197" spans="1:1" x14ac:dyDescent="0.3">
      <c r="A197" s="95"/>
    </row>
    <row r="198" spans="1:1" x14ac:dyDescent="0.3">
      <c r="A198" s="95"/>
    </row>
    <row r="199" spans="1:1" ht="14.5" customHeight="1" x14ac:dyDescent="0.3">
      <c r="A199" s="95"/>
    </row>
    <row r="200" spans="1:1" x14ac:dyDescent="0.3">
      <c r="A200" s="95"/>
    </row>
    <row r="201" spans="1:1" ht="14.5" customHeight="1" x14ac:dyDescent="0.3">
      <c r="A201" s="95"/>
    </row>
    <row r="202" spans="1:1" x14ac:dyDescent="0.3">
      <c r="A202" s="95"/>
    </row>
    <row r="203" spans="1:1" x14ac:dyDescent="0.3">
      <c r="A203" s="95"/>
    </row>
    <row r="204" spans="1:1" x14ac:dyDescent="0.3">
      <c r="A204" s="95"/>
    </row>
    <row r="205" spans="1:1" x14ac:dyDescent="0.3">
      <c r="A205" s="95"/>
    </row>
    <row r="206" spans="1:1" x14ac:dyDescent="0.3">
      <c r="A206" s="95"/>
    </row>
    <row r="207" spans="1:1" x14ac:dyDescent="0.3">
      <c r="A207" s="95"/>
    </row>
    <row r="208" spans="1:1" ht="12" customHeight="1" x14ac:dyDescent="0.3">
      <c r="A208" s="95"/>
    </row>
    <row r="209" spans="1:1" ht="14.5" customHeight="1" x14ac:dyDescent="0.3">
      <c r="A209" s="95"/>
    </row>
    <row r="210" spans="1:1" ht="12" customHeight="1" x14ac:dyDescent="0.3">
      <c r="A210" s="95"/>
    </row>
    <row r="211" spans="1:1" x14ac:dyDescent="0.3">
      <c r="A211" s="95"/>
    </row>
    <row r="212" spans="1:1" x14ac:dyDescent="0.3">
      <c r="A212" s="95"/>
    </row>
    <row r="213" spans="1:1" ht="12" customHeight="1" x14ac:dyDescent="0.3">
      <c r="A213" s="95"/>
    </row>
    <row r="214" spans="1:1" ht="12" customHeight="1" x14ac:dyDescent="0.3">
      <c r="A214" s="95"/>
    </row>
    <row r="215" spans="1:1" ht="14.5" customHeight="1" x14ac:dyDescent="0.3">
      <c r="A215" s="95"/>
    </row>
    <row r="216" spans="1:1" x14ac:dyDescent="0.3">
      <c r="A216" s="95"/>
    </row>
    <row r="217" spans="1:1" ht="14.5" customHeight="1" x14ac:dyDescent="0.3">
      <c r="A217" s="95"/>
    </row>
    <row r="218" spans="1:1" x14ac:dyDescent="0.3">
      <c r="A218" s="95"/>
    </row>
    <row r="219" spans="1:1" x14ac:dyDescent="0.3">
      <c r="A219" s="95"/>
    </row>
    <row r="220" spans="1:1" x14ac:dyDescent="0.3">
      <c r="A220" s="95"/>
    </row>
    <row r="221" spans="1:1" x14ac:dyDescent="0.3">
      <c r="A221" s="95"/>
    </row>
    <row r="222" spans="1:1" ht="12" customHeight="1" x14ac:dyDescent="0.3">
      <c r="A222" s="95"/>
    </row>
    <row r="223" spans="1:1" x14ac:dyDescent="0.3">
      <c r="A223" s="95"/>
    </row>
    <row r="224" spans="1:1" x14ac:dyDescent="0.3">
      <c r="A224" s="95"/>
    </row>
    <row r="225" spans="1:1" x14ac:dyDescent="0.3">
      <c r="A225" s="95"/>
    </row>
    <row r="226" spans="1:1" x14ac:dyDescent="0.3">
      <c r="A226" s="95"/>
    </row>
    <row r="227" spans="1:1" x14ac:dyDescent="0.3">
      <c r="A227" s="95"/>
    </row>
    <row r="228" spans="1:1" x14ac:dyDescent="0.3">
      <c r="A228" s="95"/>
    </row>
    <row r="229" spans="1:1" ht="14.5" customHeight="1" x14ac:dyDescent="0.3">
      <c r="A229" s="95"/>
    </row>
    <row r="230" spans="1:1" x14ac:dyDescent="0.3">
      <c r="A230" s="95"/>
    </row>
    <row r="231" spans="1:1" x14ac:dyDescent="0.3">
      <c r="A231" s="95"/>
    </row>
    <row r="232" spans="1:1" x14ac:dyDescent="0.3">
      <c r="A232" s="95"/>
    </row>
    <row r="233" spans="1:1" x14ac:dyDescent="0.3">
      <c r="A233" s="95"/>
    </row>
    <row r="234" spans="1:1" x14ac:dyDescent="0.3">
      <c r="A234" s="95"/>
    </row>
    <row r="235" spans="1:1" x14ac:dyDescent="0.3">
      <c r="A235" s="95"/>
    </row>
    <row r="236" spans="1:1" x14ac:dyDescent="0.3">
      <c r="A236" s="95"/>
    </row>
    <row r="237" spans="1:1" x14ac:dyDescent="0.3">
      <c r="A237" s="95"/>
    </row>
    <row r="238" spans="1:1" ht="12" customHeight="1" x14ac:dyDescent="0.3">
      <c r="A238" s="95"/>
    </row>
    <row r="239" spans="1:1" x14ac:dyDescent="0.3">
      <c r="A239" s="95"/>
    </row>
    <row r="240" spans="1:1" x14ac:dyDescent="0.3">
      <c r="A240" s="95"/>
    </row>
    <row r="242" ht="12" customHeight="1" x14ac:dyDescent="0.3"/>
    <row r="251" ht="12" customHeight="1" x14ac:dyDescent="0.3"/>
  </sheetData>
  <mergeCells count="21">
    <mergeCell ref="C18:G18"/>
    <mergeCell ref="H18:L18"/>
    <mergeCell ref="F8:I8"/>
    <mergeCell ref="F9:I9"/>
    <mergeCell ref="F10:I10"/>
    <mergeCell ref="F11:I11"/>
    <mergeCell ref="F14:I14"/>
    <mergeCell ref="D31:H31"/>
    <mergeCell ref="L31:P31"/>
    <mergeCell ref="B33:C33"/>
    <mergeCell ref="J33:K33"/>
    <mergeCell ref="B34:C34"/>
    <mergeCell ref="J34:K34"/>
    <mergeCell ref="B39:C39"/>
    <mergeCell ref="J39:K39"/>
    <mergeCell ref="B35:C35"/>
    <mergeCell ref="J35:K35"/>
    <mergeCell ref="B36:C36"/>
    <mergeCell ref="J36:K36"/>
    <mergeCell ref="B37:C37"/>
    <mergeCell ref="J37:K3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F27" sqref="F27"/>
    </sheetView>
  </sheetViews>
  <sheetFormatPr defaultRowHeight="14.5" x14ac:dyDescent="0.35"/>
  <cols>
    <col min="1" max="1" width="16.453125" customWidth="1"/>
  </cols>
  <sheetData>
    <row r="1" spans="1:3" x14ac:dyDescent="0.35">
      <c r="A1" s="110"/>
      <c r="B1" s="103" t="s">
        <v>300</v>
      </c>
      <c r="C1" s="103" t="s">
        <v>301</v>
      </c>
    </row>
    <row r="2" spans="1:3" x14ac:dyDescent="0.35">
      <c r="A2" s="102" t="s">
        <v>170</v>
      </c>
      <c r="B2" s="103" t="s">
        <v>271</v>
      </c>
      <c r="C2" s="103" t="s">
        <v>272</v>
      </c>
    </row>
    <row r="3" spans="1:3" x14ac:dyDescent="0.35">
      <c r="A3" s="104" t="s">
        <v>177</v>
      </c>
      <c r="B3" s="105" t="s">
        <v>273</v>
      </c>
      <c r="C3" s="105" t="s">
        <v>274</v>
      </c>
    </row>
    <row r="4" spans="1:3" x14ac:dyDescent="0.35">
      <c r="A4" s="106" t="s">
        <v>180</v>
      </c>
      <c r="B4" s="103" t="s">
        <v>275</v>
      </c>
      <c r="C4" s="103" t="s">
        <v>276</v>
      </c>
    </row>
    <row r="5" spans="1:3" x14ac:dyDescent="0.35">
      <c r="A5" s="104" t="s">
        <v>182</v>
      </c>
      <c r="B5" s="105" t="s">
        <v>277</v>
      </c>
      <c r="C5" s="105" t="s">
        <v>278</v>
      </c>
    </row>
    <row r="6" spans="1:3" x14ac:dyDescent="0.35">
      <c r="A6" s="106" t="s">
        <v>279</v>
      </c>
      <c r="B6" s="103" t="s">
        <v>280</v>
      </c>
      <c r="C6" s="107" t="s">
        <v>281</v>
      </c>
    </row>
    <row r="7" spans="1:3" x14ac:dyDescent="0.35">
      <c r="A7" s="108" t="s">
        <v>187</v>
      </c>
      <c r="B7" s="103" t="s">
        <v>282</v>
      </c>
      <c r="C7" s="103" t="s">
        <v>283</v>
      </c>
    </row>
    <row r="8" spans="1:3" x14ac:dyDescent="0.35">
      <c r="A8" s="106" t="s">
        <v>200</v>
      </c>
      <c r="B8" s="103" t="s">
        <v>284</v>
      </c>
      <c r="C8" s="103" t="s">
        <v>285</v>
      </c>
    </row>
    <row r="9" spans="1:3" x14ac:dyDescent="0.35">
      <c r="A9" s="106" t="s">
        <v>202</v>
      </c>
      <c r="B9" s="103" t="s">
        <v>286</v>
      </c>
      <c r="C9" s="103" t="s">
        <v>283</v>
      </c>
    </row>
    <row r="10" spans="1:3" x14ac:dyDescent="0.35">
      <c r="A10" s="109" t="s">
        <v>299</v>
      </c>
      <c r="B10" s="103" t="s">
        <v>297</v>
      </c>
      <c r="C10" s="103" t="s">
        <v>298</v>
      </c>
    </row>
    <row r="11" spans="1:3" x14ac:dyDescent="0.35">
      <c r="A11" s="106" t="s">
        <v>4</v>
      </c>
      <c r="B11" s="103" t="s">
        <v>287</v>
      </c>
      <c r="C11" s="103" t="s">
        <v>283</v>
      </c>
    </row>
    <row r="12" spans="1:3" x14ac:dyDescent="0.35">
      <c r="A12" s="106" t="s">
        <v>5</v>
      </c>
      <c r="B12" s="103" t="s">
        <v>288</v>
      </c>
      <c r="C12" s="103" t="s">
        <v>289</v>
      </c>
    </row>
    <row r="13" spans="1:3" x14ac:dyDescent="0.35">
      <c r="A13" s="102" t="s">
        <v>231</v>
      </c>
      <c r="B13" s="103" t="s">
        <v>290</v>
      </c>
      <c r="C13" s="103" t="s">
        <v>291</v>
      </c>
    </row>
    <row r="14" spans="1:3" x14ac:dyDescent="0.35">
      <c r="A14" s="106" t="s">
        <v>8</v>
      </c>
      <c r="B14" s="103" t="s">
        <v>292</v>
      </c>
      <c r="C14" s="103" t="s">
        <v>293</v>
      </c>
    </row>
    <row r="15" spans="1:3" x14ac:dyDescent="0.35">
      <c r="A15" s="106" t="s">
        <v>9</v>
      </c>
      <c r="B15" s="103" t="s">
        <v>294</v>
      </c>
      <c r="C15" s="103" t="s">
        <v>295</v>
      </c>
    </row>
    <row r="16" spans="1:3" x14ac:dyDescent="0.35">
      <c r="A16" s="106" t="s">
        <v>10</v>
      </c>
      <c r="B16" s="103" t="s">
        <v>296</v>
      </c>
      <c r="C16" s="103"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Instructions</vt:lpstr>
      <vt:lpstr>Offer Summary</vt:lpstr>
      <vt:lpstr>CLIN Summary</vt:lpstr>
      <vt:lpstr>Destinations</vt:lpstr>
      <vt:lpstr>Lot1-Belgium</vt:lpstr>
      <vt:lpstr>Lot2-Germany</vt:lpstr>
      <vt:lpstr>Lot3-Italy</vt:lpstr>
      <vt:lpstr>Lot4-Netherlands</vt:lpstr>
      <vt:lpstr>Lot5-Norway</vt:lpstr>
      <vt:lpstr>Lot6-Poland</vt:lpstr>
      <vt:lpstr>Lot7-Portugal</vt:lpstr>
      <vt:lpstr>Lot8-Spain</vt:lpstr>
      <vt:lpstr>Lot9-Turkey</vt:lpstr>
      <vt:lpstr>Lot10-United Kingdom</vt:lpstr>
      <vt:lpstr>Lot11-United States</vt:lpstr>
      <vt:lpstr>subscriptions</vt:lpstr>
      <vt:lpstr>Labour</vt:lpstr>
      <vt:lpstr>Material</vt:lpstr>
      <vt:lpstr>Travel</vt:lpstr>
      <vt:lpstr>ODC</vt:lpstr>
      <vt:lpstr>Rates</vt:lpstr>
      <vt:lpstr>Example - Scenario</vt:lpstr>
      <vt:lpstr>NATO currencies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2020-10-02T06:51:48Z</dcterms:modified>
</cp:coreProperties>
</file>