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sb\Eva\CO-115177-SEMARCIS\RFQ\RFQ Amendments\Amendment 4\"/>
    </mc:Choice>
  </mc:AlternateContent>
  <bookViews>
    <workbookView xWindow="0" yWindow="0" windowWidth="38400" windowHeight="13020" activeTab="2"/>
  </bookViews>
  <sheets>
    <sheet name="Instructions" sheetId="30" r:id="rId1"/>
    <sheet name="Offer Summary" sheetId="23" r:id="rId2"/>
    <sheet name="CLIN Summary" sheetId="10" r:id="rId3"/>
    <sheet name="Labour" sheetId="26" r:id="rId4"/>
    <sheet name="Material" sheetId="14" r:id="rId5"/>
    <sheet name="Travel" sheetId="15" r:id="rId6"/>
    <sheet name="ODC" sheetId="16" r:id="rId7"/>
    <sheet name="Rates" sheetId="8" r:id="rId8"/>
    <sheet name="NATO member currencies" sheetId="27" state="hidden" r:id="rId9"/>
  </sheets>
  <externalReferences>
    <externalReference r:id="rId10"/>
  </externalReferences>
  <definedNames>
    <definedName name="_xlnm._FilterDatabase" localSheetId="2" hidden="1">'CLIN Summary'!$J$1:$J$71</definedName>
    <definedName name="_xlcn.WorksheetConnection_Revisedbiddingsheets.xlsxCLIN1_Labour1" hidden="1">CLIN1_Labour</definedName>
    <definedName name="_xlcn.WorksheetConnection_Revisedbiddingsheets.xlsxCLIN2_Labour1" hidden="1">CLIN2_Labour</definedName>
    <definedName name="_xlcn.WorksheetConnection_Revisedbiddingsheets.xlsxCLIN2_Material1" hidden="1">CLIN2_Material</definedName>
    <definedName name="Clin_List">#REF!</definedName>
    <definedName name="EURrateUSD">[1]Inputs!$C$20</definedName>
    <definedName name="InflationLabour">[1]Inputs!$C$13</definedName>
    <definedName name="InflationMatl">[1]Inputs!$C$14</definedName>
    <definedName name="_xlnm.Print_Area" localSheetId="2">'CLIN Summary'!$B$1:$M$71</definedName>
    <definedName name="_xlnm.Print_Area" localSheetId="0">Instructions!$B$1:$C$8</definedName>
    <definedName name="_xlnm.Print_Area" localSheetId="3">CLIN2_Labour102[#All]</definedName>
    <definedName name="_xlnm.Print_Area" localSheetId="4">CLIN1_Material11[#All]</definedName>
    <definedName name="_xlnm.Print_Area" localSheetId="6">Table12[#All]</definedName>
    <definedName name="_xlnm.Print_Area" localSheetId="1">'Offer Summary'!$B$3:$D$14</definedName>
    <definedName name="_xlnm.Print_Area" localSheetId="7">Rates!$B$2:$D$9</definedName>
    <definedName name="_xlnm.Print_Area" localSheetId="5">Table3812[#All]</definedName>
    <definedName name="Tot_CS_Base">'CLIN Summary'!$K$72</definedName>
    <definedName name="Tot_CS_OptEval">'CLIN Summary'!#REF!</definedName>
    <definedName name="Tot_CS_OptNonEval">'CLIN Summary'!#REF!</definedName>
    <definedName name="Tot_Labour">CLIN2_Labour102[[#Totals],[Fully burdened cost]]</definedName>
    <definedName name="Tot_Material">CLIN1_Material11[[#Totals],[Fully burdened cost]]</definedName>
    <definedName name="Tot_ODC">Table12[[#Totals],[Total Cost]]</definedName>
    <definedName name="Tot_OS_Base">'Offer Summary'!#REF!</definedName>
    <definedName name="Tot_OS_OptEval">'Offer Summary'!#REF!</definedName>
    <definedName name="Tot_OS_OptNonEval">'Offer Summary'!#REF!</definedName>
    <definedName name="Tot_Travel">Table3812[[#Totals],[Total Cost]]</definedName>
    <definedName name="Transportation">[1]Inputs!$C$18</definedName>
    <definedName name="Warranty">[1]Inputs!$C$19</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K60" i="10" l="1"/>
  <c r="K41" i="10"/>
  <c r="K36" i="10" l="1"/>
  <c r="K31" i="10" l="1"/>
  <c r="K30" i="10"/>
  <c r="K53" i="10" l="1"/>
  <c r="D14" i="23" l="1"/>
  <c r="D13" i="23"/>
  <c r="D11" i="23"/>
  <c r="D10" i="23"/>
  <c r="D7" i="23"/>
  <c r="D6" i="23"/>
  <c r="K71" i="10"/>
  <c r="K65" i="10"/>
  <c r="K66" i="10"/>
  <c r="K67" i="10"/>
  <c r="K68" i="10"/>
  <c r="K62" i="10"/>
  <c r="D12" i="23" s="1"/>
  <c r="K57" i="10"/>
  <c r="K49" i="10"/>
  <c r="K50" i="10"/>
  <c r="K51" i="10"/>
  <c r="K52" i="10"/>
  <c r="K39" i="10"/>
  <c r="K40" i="10"/>
  <c r="K42" i="10"/>
  <c r="K43" i="10"/>
  <c r="K44" i="10"/>
  <c r="K46" i="10" s="1"/>
  <c r="D9" i="23" s="1"/>
  <c r="K45" i="10"/>
  <c r="K14" i="10"/>
  <c r="K19" i="10"/>
  <c r="K22" i="10"/>
  <c r="K23" i="10"/>
  <c r="K24" i="10"/>
  <c r="K25" i="10"/>
  <c r="K26" i="10"/>
  <c r="K27" i="10"/>
  <c r="K28" i="10"/>
  <c r="K29" i="10"/>
  <c r="K32" i="10"/>
  <c r="K33" i="10"/>
  <c r="K34" i="10"/>
  <c r="K72" i="10" s="1"/>
  <c r="K35" i="10"/>
  <c r="K7" i="10"/>
  <c r="K8" i="10"/>
  <c r="K9" i="10"/>
  <c r="K10" i="10"/>
  <c r="K11" i="10"/>
  <c r="K12" i="10"/>
  <c r="K13" i="10"/>
  <c r="D8" i="23" l="1"/>
  <c r="D5" i="23" s="1"/>
  <c r="K56" i="10"/>
  <c r="K55" i="10"/>
  <c r="K17" i="10"/>
  <c r="K64" i="10" l="1"/>
  <c r="K61" i="10"/>
  <c r="K59" i="10"/>
  <c r="K48" i="10"/>
  <c r="K21" i="10"/>
  <c r="Q20" i="10"/>
  <c r="K18" i="10"/>
  <c r="K16" i="10"/>
  <c r="O5" i="26" l="1"/>
  <c r="O6" i="26"/>
  <c r="O7" i="26"/>
  <c r="O8" i="26"/>
  <c r="O9"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4" i="26"/>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4" i="14"/>
  <c r="K70" i="10"/>
  <c r="K38" i="10" l="1"/>
  <c r="K6" i="10" l="1"/>
  <c r="J5" i="16" l="1"/>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4" i="16"/>
  <c r="Q51" i="14"/>
  <c r="R51" i="14" s="1"/>
  <c r="Q50" i="14"/>
  <c r="R50" i="14" s="1"/>
  <c r="Q49" i="14"/>
  <c r="R49" i="14" s="1"/>
  <c r="Q47" i="14"/>
  <c r="R47" i="14" s="1"/>
  <c r="Q46" i="14"/>
  <c r="R46" i="14" s="1"/>
  <c r="Q45" i="14"/>
  <c r="R45" i="14" s="1"/>
  <c r="Q43" i="14"/>
  <c r="R43" i="14" s="1"/>
  <c r="Q41" i="14"/>
  <c r="R41" i="14" s="1"/>
  <c r="Q40" i="14"/>
  <c r="R40" i="14" s="1"/>
  <c r="Q39" i="14"/>
  <c r="R39" i="14" s="1"/>
  <c r="Q36" i="14"/>
  <c r="R36" i="14" s="1"/>
  <c r="Q34" i="14"/>
  <c r="R34" i="14" s="1"/>
  <c r="Q32" i="14"/>
  <c r="R32" i="14" s="1"/>
  <c r="Q30" i="14"/>
  <c r="R30" i="14" s="1"/>
  <c r="Q29" i="14"/>
  <c r="R29" i="14" s="1"/>
  <c r="Q28" i="14"/>
  <c r="R28" i="14" s="1"/>
  <c r="Q26" i="14"/>
  <c r="R26" i="14" s="1"/>
  <c r="Q25" i="14"/>
  <c r="R25" i="14" s="1"/>
  <c r="Q24" i="14"/>
  <c r="R24" i="14" s="1"/>
  <c r="Q23" i="14"/>
  <c r="R23" i="14" s="1"/>
  <c r="Q22" i="14"/>
  <c r="R22" i="14" s="1"/>
  <c r="Q21" i="14"/>
  <c r="R21" i="14" s="1"/>
  <c r="Q20" i="14"/>
  <c r="R20" i="14" s="1"/>
  <c r="Q19" i="14"/>
  <c r="R19" i="14" s="1"/>
  <c r="Q18" i="14"/>
  <c r="R18" i="14" s="1"/>
  <c r="Q17" i="14"/>
  <c r="R17" i="14" s="1"/>
  <c r="Q16" i="14"/>
  <c r="R16" i="14" s="1"/>
  <c r="Q12" i="14"/>
  <c r="R12" i="14" s="1"/>
  <c r="Q8" i="14"/>
  <c r="R8" i="14" s="1"/>
  <c r="Q38" i="14" l="1"/>
  <c r="R38" i="14" s="1"/>
  <c r="Q42" i="14"/>
  <c r="R42" i="14" s="1"/>
  <c r="Q44" i="14"/>
  <c r="R44" i="14" s="1"/>
  <c r="Q48" i="14"/>
  <c r="R48" i="14" s="1"/>
  <c r="Q52" i="14"/>
  <c r="R52" i="14" s="1"/>
  <c r="Q6" i="14"/>
  <c r="R6" i="14" s="1"/>
  <c r="Q7" i="14"/>
  <c r="R7" i="14" s="1"/>
  <c r="Q10" i="14"/>
  <c r="R10" i="14" s="1"/>
  <c r="Q13" i="14"/>
  <c r="R13" i="14" s="1"/>
  <c r="Q9" i="14"/>
  <c r="R9" i="14" s="1"/>
  <c r="Q11" i="14"/>
  <c r="R11" i="14" s="1"/>
  <c r="Q14" i="14"/>
  <c r="R14" i="14" s="1"/>
  <c r="Q5" i="14"/>
  <c r="R5" i="14" s="1"/>
  <c r="Q15" i="14"/>
  <c r="R15" i="14" s="1"/>
  <c r="Q33" i="14"/>
  <c r="R33" i="14" s="1"/>
  <c r="Q53" i="14"/>
  <c r="R53" i="14" s="1"/>
  <c r="Q57" i="14"/>
  <c r="R57" i="14" s="1"/>
  <c r="Q54" i="14"/>
  <c r="R54" i="14" s="1"/>
  <c r="Q58" i="14"/>
  <c r="R58" i="14" s="1"/>
  <c r="Q27" i="14"/>
  <c r="R27" i="14" s="1"/>
  <c r="Q31" i="14"/>
  <c r="R31" i="14" s="1"/>
  <c r="Q37" i="14"/>
  <c r="R37" i="14" s="1"/>
  <c r="Q35" i="14"/>
  <c r="R35" i="14" s="1"/>
  <c r="Q55" i="14"/>
  <c r="R55" i="14" s="1"/>
  <c r="Q56" i="14"/>
  <c r="R56" i="14" s="1"/>
  <c r="Q52" i="26" l="1"/>
  <c r="Q50" i="26"/>
  <c r="Q48" i="26"/>
  <c r="Q41" i="26"/>
  <c r="Q40" i="26"/>
  <c r="Q38" i="26"/>
  <c r="Q37" i="26"/>
  <c r="Q34" i="26"/>
  <c r="Q33" i="26"/>
  <c r="Q32" i="26"/>
  <c r="Q31" i="26"/>
  <c r="Q29" i="26"/>
  <c r="Q28" i="26"/>
  <c r="Q24" i="26"/>
  <c r="Q22" i="26"/>
  <c r="Q19" i="26"/>
  <c r="Q15" i="26"/>
  <c r="Q14" i="26"/>
  <c r="Q13" i="26"/>
  <c r="Q11" i="26"/>
  <c r="Q10" i="26"/>
  <c r="Q7" i="26"/>
  <c r="Q6" i="26"/>
  <c r="Q5" i="26"/>
  <c r="R11" i="26" l="1"/>
  <c r="R22" i="26"/>
  <c r="R24" i="26"/>
  <c r="R14" i="26"/>
  <c r="R6" i="26"/>
  <c r="R31" i="26"/>
  <c r="Q30" i="26"/>
  <c r="R30" i="26" s="1"/>
  <c r="Q9" i="26"/>
  <c r="R9" i="26" s="1"/>
  <c r="Q12" i="26"/>
  <c r="R12" i="26" s="1"/>
  <c r="Q18" i="26"/>
  <c r="R18" i="26" s="1"/>
  <c r="Q21" i="26"/>
  <c r="R21" i="26" s="1"/>
  <c r="Q8" i="26"/>
  <c r="R8" i="26" s="1"/>
  <c r="Q16" i="26"/>
  <c r="R16" i="26" s="1"/>
  <c r="Q20" i="26"/>
  <c r="R20" i="26" s="1"/>
  <c r="Q27" i="26"/>
  <c r="R27" i="26" s="1"/>
  <c r="Q36" i="26"/>
  <c r="R36" i="26" s="1"/>
  <c r="Q42" i="26"/>
  <c r="R42" i="26" s="1"/>
  <c r="Q57" i="26"/>
  <c r="R57" i="26" s="1"/>
  <c r="R5" i="26"/>
  <c r="R13" i="26"/>
  <c r="Q17" i="26"/>
  <c r="R17" i="26" s="1"/>
  <c r="Q25" i="26"/>
  <c r="R25" i="26" s="1"/>
  <c r="R32" i="26"/>
  <c r="R34" i="26"/>
  <c r="Q43" i="26"/>
  <c r="R43" i="26" s="1"/>
  <c r="Q53" i="26"/>
  <c r="R53" i="26" s="1"/>
  <c r="Q55" i="26"/>
  <c r="R55" i="26" s="1"/>
  <c r="R7" i="26"/>
  <c r="R10" i="26"/>
  <c r="R15" i="26"/>
  <c r="Q23" i="26"/>
  <c r="R23" i="26" s="1"/>
  <c r="Q26" i="26"/>
  <c r="R26" i="26" s="1"/>
  <c r="Q35" i="26"/>
  <c r="R35" i="26" s="1"/>
  <c r="R19" i="26"/>
  <c r="R28" i="26"/>
  <c r="R37" i="26"/>
  <c r="R38" i="26"/>
  <c r="R40" i="26"/>
  <c r="Q44" i="26"/>
  <c r="R44" i="26" s="1"/>
  <c r="Q46" i="26"/>
  <c r="R46" i="26" s="1"/>
  <c r="Q39" i="26"/>
  <c r="R39" i="26" s="1"/>
  <c r="Q58" i="26"/>
  <c r="R58" i="26" s="1"/>
  <c r="R29" i="26"/>
  <c r="R33" i="26"/>
  <c r="R41" i="26"/>
  <c r="Q45" i="26"/>
  <c r="R45" i="26" s="1"/>
  <c r="Q47" i="26"/>
  <c r="R47" i="26" s="1"/>
  <c r="Q49" i="26"/>
  <c r="R49" i="26" s="1"/>
  <c r="Q51" i="26"/>
  <c r="R51" i="26" s="1"/>
  <c r="R48" i="26"/>
  <c r="R50" i="26"/>
  <c r="R52" i="26"/>
  <c r="Q54" i="26"/>
  <c r="R54" i="26" s="1"/>
  <c r="Q56" i="26"/>
  <c r="R56" i="26" s="1"/>
  <c r="K15"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4" i="15"/>
  <c r="K13" i="15"/>
  <c r="K12" i="15"/>
  <c r="K11" i="15"/>
  <c r="K10" i="15"/>
  <c r="K9" i="15"/>
  <c r="K8" i="15"/>
  <c r="K5" i="15" l="1"/>
  <c r="K6" i="15"/>
  <c r="K7" i="15"/>
  <c r="K4" i="15"/>
  <c r="Q4" i="14"/>
  <c r="R4" i="14" s="1"/>
  <c r="R59" i="14" s="1"/>
  <c r="Q4" i="26"/>
  <c r="R4" i="26" s="1"/>
  <c r="J59" i="16" l="1"/>
  <c r="R59" i="26" l="1"/>
  <c r="K59" i="15" l="1"/>
</calcChain>
</file>

<file path=xl/comments1.xml><?xml version="1.0" encoding="utf-8"?>
<comments xmlns="http://schemas.openxmlformats.org/spreadsheetml/2006/main">
  <authors>
    <author>Green Sarah</author>
  </authors>
  <commentList>
    <comment ref="L3" authorId="0" shapeId="0">
      <text>
        <r>
          <rPr>
            <sz val="9"/>
            <color indexed="81"/>
            <rFont val="Tahoma"/>
            <family val="2"/>
          </rPr>
          <t xml:space="preserve">1) For NCIA purposes only
2) For budgeting purposes, the lowest level in the SSS should be either Investment or O&amp;M, not both. 
</t>
        </r>
        <r>
          <rPr>
            <b/>
            <sz val="9"/>
            <color indexed="81"/>
            <rFont val="Tahoma"/>
            <family val="2"/>
          </rPr>
          <t xml:space="preserve">Definitions: </t>
        </r>
        <r>
          <rPr>
            <sz val="9"/>
            <color indexed="81"/>
            <rFont val="Tahoma"/>
            <family val="2"/>
          </rPr>
          <t xml:space="preserve">
</t>
        </r>
        <r>
          <rPr>
            <b/>
            <sz val="9"/>
            <color indexed="81"/>
            <rFont val="Tahoma"/>
            <family val="2"/>
          </rPr>
          <t xml:space="preserve">Investment costs: </t>
        </r>
        <r>
          <rPr>
            <sz val="9"/>
            <color indexed="81"/>
            <rFont val="Tahoma"/>
            <family val="2"/>
          </rPr>
          <t xml:space="preserve">All cost to develop and/or procure the system prior to O&amp;M; typically until Final System Acceptance (FSA) 
</t>
        </r>
        <r>
          <rPr>
            <b/>
            <sz val="9"/>
            <color indexed="81"/>
            <rFont val="Tahoma"/>
            <family val="2"/>
          </rPr>
          <t>O&amp;M costs:</t>
        </r>
        <r>
          <rPr>
            <sz val="9"/>
            <color indexed="81"/>
            <rFont val="Tahoma"/>
            <family val="2"/>
          </rPr>
          <t xml:space="preserve"> Activity relating to the operations and maintenance of the system, typically post-FSA activities.
Note on O&amp;M: For Contractor operated, this would include all effort and/or material necessary to operate the system. For NATO operated, this could be any supporting effort (just for example, Level 3/4 support) required</t>
        </r>
      </text>
    </comment>
  </commentList>
</comments>
</file>

<file path=xl/comments2.xml><?xml version="1.0" encoding="utf-8"?>
<comments xmlns="http://schemas.openxmlformats.org/spreadsheetml/2006/main">
  <authors>
    <author>Green Sarah</author>
  </authors>
  <commentList>
    <comment ref="O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 ref="R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3.xml><?xml version="1.0" encoding="utf-8"?>
<comments xmlns="http://schemas.openxmlformats.org/spreadsheetml/2006/main">
  <authors>
    <author>Green Sarah</author>
  </authors>
  <commentList>
    <comment ref="K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4.xml><?xml version="1.0" encoding="utf-8"?>
<comments xmlns="http://schemas.openxmlformats.org/spreadsheetml/2006/main">
  <authors>
    <author>Green Sarah</author>
  </authors>
  <commentList>
    <comment ref="J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1"/>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1"/>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1"/>
        </x15:connection>
      </ext>
    </extLst>
  </connection>
</connections>
</file>

<file path=xl/sharedStrings.xml><?xml version="1.0" encoding="utf-8"?>
<sst xmlns="http://schemas.openxmlformats.org/spreadsheetml/2006/main" count="928" uniqueCount="402">
  <si>
    <t>Currency</t>
  </si>
  <si>
    <t>Quantity</t>
  </si>
  <si>
    <t>Profit</t>
  </si>
  <si>
    <t>Item Description</t>
  </si>
  <si>
    <t xml:space="preserve">Unit cost </t>
  </si>
  <si>
    <t>Year</t>
  </si>
  <si>
    <t>Per Diem</t>
  </si>
  <si>
    <t>Labour Category</t>
  </si>
  <si>
    <t>Name of Rate</t>
  </si>
  <si>
    <t>Rate description</t>
  </si>
  <si>
    <t>General &amp; Administrative</t>
  </si>
  <si>
    <t>CLIN</t>
  </si>
  <si>
    <t>DESCRIPTION</t>
  </si>
  <si>
    <t>Rate Name</t>
  </si>
  <si>
    <t>CLIN 1</t>
  </si>
  <si>
    <t>CLIN 2</t>
  </si>
  <si>
    <t>G&amp;A</t>
  </si>
  <si>
    <t xml:space="preserve">Investment or O&amp;M </t>
  </si>
  <si>
    <t>CLIN 4</t>
  </si>
  <si>
    <t>CLIN 5</t>
  </si>
  <si>
    <t>Total Cost</t>
  </si>
  <si>
    <t>Percentage</t>
  </si>
  <si>
    <t>Unit of measure</t>
  </si>
  <si>
    <t xml:space="preserve">Profit </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</si>
  <si>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</si>
  <si>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</si>
  <si>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</si>
  <si>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</si>
  <si>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</si>
  <si>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</si>
  <si>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</si>
  <si>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</si>
  <si>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</si>
  <si>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</si>
  <si>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</si>
  <si>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Norwegian Krone (NOK)</t>
  </si>
  <si>
    <t>Polish Złoty (PLN)</t>
  </si>
  <si>
    <t>Romanian Leu (RON)</t>
  </si>
  <si>
    <t>Slovak Koruna (SKK)</t>
  </si>
  <si>
    <t>Turkish Lira (TRY)</t>
  </si>
  <si>
    <t>UK Pound sterling (GBP)</t>
  </si>
  <si>
    <t>US Dollar (USD)</t>
  </si>
  <si>
    <t>Subcontracted/ Name of Subcontractor</t>
  </si>
  <si>
    <t>CLIN DESCRIPTION</t>
  </si>
  <si>
    <t xml:space="preserve">CLIN Number </t>
  </si>
  <si>
    <t>CLIN 3</t>
  </si>
  <si>
    <t>Total Firm Fixed Price</t>
  </si>
  <si>
    <t>INTRODUCTION &amp; IMPORTANT NOTES</t>
  </si>
  <si>
    <t>Insert Purchased Equipment name</t>
  </si>
  <si>
    <t>Overhead</t>
  </si>
  <si>
    <t>Insert Item Description/Model number</t>
  </si>
  <si>
    <t xml:space="preserve">Bidder is to identify specific material that is to be procured as a part of the proposed solution. This includes specific hardware items, software licenses, etc. </t>
  </si>
  <si>
    <t>Expat Allowance (ONLY if applicable)</t>
  </si>
  <si>
    <t>Item Name</t>
  </si>
  <si>
    <t>Firm Fixed Price</t>
  </si>
  <si>
    <t>Total</t>
  </si>
  <si>
    <t>Bidding Sheets Instructions</t>
  </si>
  <si>
    <t>DETAILED TABs</t>
  </si>
  <si>
    <t>MATERIAL 
LABOUR
TRAVEL
ODCs</t>
  </si>
  <si>
    <t>Rates</t>
  </si>
  <si>
    <t>Extended cost</t>
  </si>
  <si>
    <t>Origin/Destination</t>
  </si>
  <si>
    <t>Fringe</t>
  </si>
  <si>
    <t>Material Handling</t>
  </si>
  <si>
    <t>Insert Labour category name here</t>
  </si>
  <si>
    <t xml:space="preserve">Insert Origin/destination </t>
  </si>
  <si>
    <t>Insert Other Direct Cost item</t>
  </si>
  <si>
    <t>Description</t>
  </si>
  <si>
    <t>SOW Reference</t>
  </si>
  <si>
    <t>Required Completion Date</t>
  </si>
  <si>
    <t>Delivery Destination</t>
  </si>
  <si>
    <t>Unit Price</t>
  </si>
  <si>
    <t xml:space="preserve">Currency </t>
  </si>
  <si>
    <t>Fully burdened cost</t>
  </si>
  <si>
    <t xml:space="preserve">Equipment Name </t>
  </si>
  <si>
    <t>Enter the unit type</t>
  </si>
  <si>
    <t>IMPORTANT: DELETE THIS EXAMPLE ROW (Row 3) BEFORE SUBMITTING BID</t>
  </si>
  <si>
    <t>Systems Engineer</t>
  </si>
  <si>
    <t>EXAMPLE: BrandX Server: TS1593</t>
  </si>
  <si>
    <t>Example: HT800003 (model number)</t>
  </si>
  <si>
    <t xml:space="preserve">EXAMPLE ONLY: </t>
  </si>
  <si>
    <t>ABC rate (company specific)</t>
  </si>
  <si>
    <t>x%</t>
  </si>
  <si>
    <t>*Note: rate description only needed if this is a rate not included in the list below:</t>
  </si>
  <si>
    <t>Enter a rate description for non-standard rate categories</t>
  </si>
  <si>
    <t>Rate description*</t>
  </si>
  <si>
    <t>Enter the rate percentage</t>
  </si>
  <si>
    <t>[Insert Rate Name]</t>
  </si>
  <si>
    <t>Enter the name of the Rate here (G&amp;A, Overhead, etc.)</t>
  </si>
  <si>
    <t>Grand Total Firm fixed Price - Base Contract</t>
  </si>
  <si>
    <t xml:space="preserve">Declare Currency =&gt; </t>
  </si>
  <si>
    <t>Delivery Form</t>
  </si>
  <si>
    <t>Lot</t>
  </si>
  <si>
    <t>Electronic</t>
  </si>
  <si>
    <t>5</t>
  </si>
  <si>
    <t>Investment</t>
  </si>
  <si>
    <t>Profit =&gt;</t>
  </si>
  <si>
    <t>Bidder is to identify specific labour categories including function. This may also include level as appropriate.
For example:
Senior Systems Engineer,
Technician,
Junior program analyst, etc.</t>
  </si>
  <si>
    <t xml:space="preserve">This colum should only be expressed as a formula, which is the total of the previous columns: "quantity*cost" for all years. </t>
  </si>
  <si>
    <t>This is a calculation of the "fully burdened" cost for each labour category, which means the cost of all units including all profit and indirect rates associated  with material (G/A, overhead, etc.).</t>
  </si>
  <si>
    <t>For multiple currencies, duplicate the "Firm Fixed Price" column for each currency</t>
  </si>
  <si>
    <t>10</t>
  </si>
  <si>
    <t>20</t>
  </si>
  <si>
    <t>15</t>
  </si>
  <si>
    <t xml:space="preserve">This colum should only be expressed as a formula, which is the total of the previous columns: "quantity*costs" for all years. </t>
  </si>
  <si>
    <t xml:space="preserve">Bidder is to provide a description of each item;
this can be a model number, hardware configuration description, etc. </t>
  </si>
  <si>
    <t>This is a calculation of the "fully burdened" cost for each item, which means the cost of all units including all profit and indirect rates associated  with material (G/A, overhead, etc.).</t>
  </si>
  <si>
    <t>Enter profit percentage for labour in yellow cell below:</t>
  </si>
  <si>
    <t>Enter profit percentage for material in yellow cell below:</t>
  </si>
  <si>
    <t xml:space="preserve">Bidder is to identify the origin and the destination of each travel. </t>
  </si>
  <si>
    <t>Enter the number of trips.</t>
  </si>
  <si>
    <t>Enter the number of people for each trip.</t>
  </si>
  <si>
    <t>Enter the number of days per trip.</t>
  </si>
  <si>
    <t>Enter the cost per roundtrip transportation (Flight, train, etc.).</t>
  </si>
  <si>
    <t>Enter the per diem rate.</t>
  </si>
  <si>
    <t>Calculated the Total Travel Cost.</t>
  </si>
  <si>
    <t>16,200.00</t>
  </si>
  <si>
    <t>Enter the name of the ODC item.</t>
  </si>
  <si>
    <t>Enter a description of the ODC item.</t>
  </si>
  <si>
    <t>Enter the number of units.</t>
  </si>
  <si>
    <t>Enter the unit cost.</t>
  </si>
  <si>
    <t>Total ODC cost calculation.</t>
  </si>
  <si>
    <t>Enter year of expected ODC cost.</t>
  </si>
  <si>
    <t>Rome/The Hague</t>
  </si>
  <si>
    <t>Enter year of expected Travel cost.</t>
  </si>
  <si>
    <t>Shipping</t>
  </si>
  <si>
    <t>Shipping USA to BRU</t>
  </si>
  <si>
    <t>3,000.00</t>
  </si>
  <si>
    <t>6,000.00</t>
  </si>
  <si>
    <t>Cost per roundtrip</t>
  </si>
  <si>
    <t>In the case of non-standard rates include a description</t>
  </si>
  <si>
    <t xml:space="preserve"> </t>
  </si>
  <si>
    <t>TOTAL PRICE CLIN 1</t>
  </si>
  <si>
    <t>TOTAL PRICE CLIN 2</t>
  </si>
  <si>
    <t>TOTAL PRICE CLIN 3</t>
  </si>
  <si>
    <t>TOTAL PRICE CLIN 4</t>
  </si>
  <si>
    <t>Exmpl. CLIN 1.1.1</t>
  </si>
  <si>
    <t>Man-Days
2020</t>
  </si>
  <si>
    <t>Man-Days
2021</t>
  </si>
  <si>
    <t>Man-Days
2022</t>
  </si>
  <si>
    <t>Man-Days
2023</t>
  </si>
  <si>
    <t>Man-Days
2024</t>
  </si>
  <si>
    <t>Nr of MD's
Year 2</t>
  </si>
  <si>
    <t>Nr of MD's
Year 3</t>
  </si>
  <si>
    <t>Nr of MD's
Year 4</t>
  </si>
  <si>
    <t>Nr of MD's
Year 5</t>
  </si>
  <si>
    <t>Unit Cost
per MD
Year 1</t>
  </si>
  <si>
    <t>Unit Cost
per MD
Year 2</t>
  </si>
  <si>
    <t>Unit Cost
per MD
Year 3</t>
  </si>
  <si>
    <t>Unit Cost
per MD
Year 4</t>
  </si>
  <si>
    <t>Unit Cost
per MD
Year 5</t>
  </si>
  <si>
    <t>Labour rate
2020</t>
  </si>
  <si>
    <t>Labour rate
2021</t>
  </si>
  <si>
    <t>Labour rate
2022</t>
  </si>
  <si>
    <t>Labour rate
2023</t>
  </si>
  <si>
    <t>Labour rate
2024</t>
  </si>
  <si>
    <t>Nr of Units to be purchased
Year 1</t>
  </si>
  <si>
    <t>Nr of Units to be purchased
Year 2</t>
  </si>
  <si>
    <t>Nr of Units to be purchased
Year 3</t>
  </si>
  <si>
    <t>Nr of Units to be purchased
Year 4</t>
  </si>
  <si>
    <t>Nr of Units to be purchased
Year 5</t>
  </si>
  <si>
    <t>Quantity
2020</t>
  </si>
  <si>
    <t>Quantity
2021</t>
  </si>
  <si>
    <t>Quantity
2022</t>
  </si>
  <si>
    <t>Quantity
2023</t>
  </si>
  <si>
    <t>Quantity
2024</t>
  </si>
  <si>
    <t>Unit Cost
Year 1</t>
  </si>
  <si>
    <t>Unit Cost
Year 2</t>
  </si>
  <si>
    <t>Unit Cost
Year 3</t>
  </si>
  <si>
    <t>Unit Cost
Year 4</t>
  </si>
  <si>
    <t>Unit Cost
Year 5</t>
  </si>
  <si>
    <t>Unit cost
2020</t>
  </si>
  <si>
    <t>Unit cost
2021</t>
  </si>
  <si>
    <t>Unit cost
2022</t>
  </si>
  <si>
    <t>Unit cost
2023</t>
  </si>
  <si>
    <t>Unit cost
2024</t>
  </si>
  <si>
    <t>Nr of Days
per trip</t>
  </si>
  <si>
    <t>Nr of
people</t>
  </si>
  <si>
    <t>Nr of
trips</t>
  </si>
  <si>
    <t>Unit Type
(MD's, lot, etc.)</t>
  </si>
  <si>
    <t>Project Implementation Plan (PIP)</t>
  </si>
  <si>
    <t>NCI Agency</t>
  </si>
  <si>
    <t>Event</t>
  </si>
  <si>
    <t>CLIN 1 - Project Management</t>
  </si>
  <si>
    <t>Report</t>
  </si>
  <si>
    <t>CSSC Brunssum, NL</t>
  </si>
  <si>
    <t>Project Management</t>
  </si>
  <si>
    <t xml:space="preserve">CLIN 4 - Integrated Logistics Support </t>
  </si>
  <si>
    <t>Items</t>
  </si>
  <si>
    <t>System Configuration</t>
  </si>
  <si>
    <t>TOTAL PRICE CLIN 5</t>
  </si>
  <si>
    <t>Each line of the table that contains material is to be populated with the CLIN that is associated with the effort.</t>
  </si>
  <si>
    <t>The bidder must duplicate the sheet for multiple currencies; each sheet must contain a single currency.</t>
  </si>
  <si>
    <t>Each line of the table that contains labour is to be populated with the CLIN that is associated with the effort.</t>
  </si>
  <si>
    <t>Nr of MD's
Year 1</t>
  </si>
  <si>
    <t>This is a calculation of the profit for each line item.
Note: The formula given in this column is an example only and the bidder should enter the appropriate formula.</t>
  </si>
  <si>
    <t>83.25</t>
  </si>
  <si>
    <t>1,665.00</t>
  </si>
  <si>
    <t>1,748.25</t>
  </si>
  <si>
    <t>If the line of effort is subcontracted out to another company indicate the company name in each line associated with their effort.</t>
  </si>
  <si>
    <t>Company XXXXX</t>
  </si>
  <si>
    <t>600</t>
  </si>
  <si>
    <t>620</t>
  </si>
  <si>
    <t>640</t>
  </si>
  <si>
    <t>610</t>
  </si>
  <si>
    <t>630</t>
  </si>
  <si>
    <t>36,900.00</t>
  </si>
  <si>
    <t>39,900.00</t>
  </si>
  <si>
    <t>Each line of the table that contains travel is to be populated with the CLIN that is associated with the effort.</t>
  </si>
  <si>
    <t>Each line of the table that contains ODC is to be populated with the CLIN that is associated with the effort.</t>
  </si>
  <si>
    <t>Bidder comments (optional)</t>
  </si>
  <si>
    <t>Total Firm Fixed Price - Base Contract</t>
  </si>
  <si>
    <t xml:space="preserve">Integrated Logistics Support </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</si>
  <si>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t>
    </r>
    <r>
      <rPr>
        <b/>
        <sz val="10"/>
        <color rgb="FF0070C0"/>
        <rFont val="Arial"/>
        <family val="2"/>
      </rPr>
      <t>"Offer Summary"</t>
    </r>
    <r>
      <rPr>
        <sz val="10"/>
        <rFont val="Arial"/>
        <family val="2"/>
      </rPr>
      <t xml:space="preserve"> tab, the</t>
    </r>
    <r>
      <rPr>
        <b/>
        <sz val="10"/>
        <color rgb="FF0070C0"/>
        <rFont val="Arial"/>
        <family val="2"/>
      </rPr>
      <t xml:space="preserve"> "CLIN Summary"</t>
    </r>
    <r>
      <rPr>
        <sz val="10"/>
        <rFont val="Arial"/>
        <family val="2"/>
      </rPr>
      <t xml:space="preserve"> tab, as well as the detailed tabs for "Labour", "Material", "Travel", "ODC" and "Rates". </t>
    </r>
    <r>
      <rPr>
        <b/>
        <sz val="10"/>
        <rFont val="Arial"/>
        <family val="2"/>
      </rPr>
      <t>Note that input cells are colour coded 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
</t>
    </r>
    <r>
      <rPr>
        <b/>
        <sz val="10"/>
        <rFont val="Arial"/>
        <family val="2"/>
      </rPr>
      <t>Note: any information found in GREEN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 MULTIPLE CURRENCIES should follow the following instructions:</t>
    </r>
    <r>
      <rPr>
        <sz val="10"/>
        <rFont val="Arial"/>
        <family val="2"/>
      </rPr>
      <t xml:space="preserve"> 
-For the "Offer Summary" tab bidders must add "Firm Fixed Price" column to the right of the current table for each additional currency.
-For the "CLIN Summary" tab, Bidders have the option to duplicate the CLIN Summary tab for each currency bid.
-For the Detailed tabs Bidders have the option to duplicate the CLIN Summary tab for each currency bid.
</t>
    </r>
  </si>
  <si>
    <t>The detailed tables are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 specific instructions in the first row. Bidder may not delete columns within tables, or omit information from columns, but may add columns if necessary, although it's not anticipated this will be needed.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</si>
  <si>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r>
      <t xml:space="preserve">Profit rate is required in the </t>
    </r>
    <r>
      <rPr>
        <b/>
        <i/>
        <sz val="11"/>
        <rFont val="Calibri"/>
        <family val="2"/>
        <scheme val="minor"/>
      </rPr>
      <t>yellow coded cells</t>
    </r>
    <r>
      <rPr>
        <i/>
        <sz val="11"/>
        <rFont val="Calibri"/>
        <family val="2"/>
        <scheme val="minor"/>
      </rPr>
      <t xml:space="preserve"> of tabs "Labour" and "Material". All bidders are required to state the G&amp;A/OH/Material handling and any other indirect rates that they have applied to the bid. The detailed indirect rate calculations are not required to be included in the bidding sheets, although the bidders may chose to do so.</t>
    </r>
  </si>
  <si>
    <t>CLIN 3 - Integrated SEMARCIS KIT</t>
  </si>
  <si>
    <t>CLIN 5 - System Configuration</t>
  </si>
  <si>
    <t>CLIN 2 - System Requirements and Integration</t>
  </si>
  <si>
    <t>TOTAL PRICE CLIN 6</t>
  </si>
  <si>
    <t>TOTAL PRICE CLIN 7</t>
  </si>
  <si>
    <t>TOTAL PRICE CLIN 8</t>
  </si>
  <si>
    <t>2.3.2</t>
  </si>
  <si>
    <t>2.3.4</t>
  </si>
  <si>
    <t>PIP updates (at SDR, FAST, and PSA)</t>
  </si>
  <si>
    <t>Ad-hoc meetings</t>
  </si>
  <si>
    <t>Project Progress Reports (PPR)</t>
  </si>
  <si>
    <t>CLIN 6</t>
  </si>
  <si>
    <t>CLIN 7</t>
  </si>
  <si>
    <t>CLIN 8</t>
  </si>
  <si>
    <t>System Requirements and Integration</t>
  </si>
  <si>
    <t>Integrated SEMARCIS KIT</t>
  </si>
  <si>
    <t xml:space="preserve">Training </t>
  </si>
  <si>
    <t xml:space="preserve">Τesting and Acceptance </t>
  </si>
  <si>
    <t>Security Accreditation</t>
  </si>
  <si>
    <t>System Design Specification</t>
  </si>
  <si>
    <t>3.2.2</t>
  </si>
  <si>
    <t>Electronic &amp; hard copy</t>
  </si>
  <si>
    <t>1.0</t>
  </si>
  <si>
    <t>2.0</t>
  </si>
  <si>
    <t>2.1</t>
  </si>
  <si>
    <t>3.0</t>
  </si>
  <si>
    <t>3.1</t>
  </si>
  <si>
    <t>3.2</t>
  </si>
  <si>
    <t>3.3</t>
  </si>
  <si>
    <t>3.4</t>
  </si>
  <si>
    <t>3.5</t>
  </si>
  <si>
    <t>3.6</t>
  </si>
  <si>
    <t>3.7</t>
  </si>
  <si>
    <t>3.8</t>
  </si>
  <si>
    <t>4.0</t>
  </si>
  <si>
    <t>5.0</t>
  </si>
  <si>
    <t>6.0</t>
  </si>
  <si>
    <t>7.0</t>
  </si>
  <si>
    <t>7.1</t>
  </si>
  <si>
    <t>7.2</t>
  </si>
  <si>
    <t>8.0</t>
  </si>
  <si>
    <t>8.1</t>
  </si>
  <si>
    <t>8.2</t>
  </si>
  <si>
    <t>8.3</t>
  </si>
  <si>
    <t>8.4</t>
  </si>
  <si>
    <t>SECRET level handset (IP Phone)(including 1 spare) + PSU</t>
  </si>
  <si>
    <t>Satellite terminal with handset (including 1 spare)</t>
  </si>
  <si>
    <t>Printer + cartridges (including 1 spare)</t>
  </si>
  <si>
    <t xml:space="preserve">Switch (including 1 spare)  </t>
  </si>
  <si>
    <t>VPN router (including 1 spare)</t>
  </si>
  <si>
    <t>Training Plan (TP) including Training Needs Analysis (TNA)</t>
  </si>
  <si>
    <t>Set of activities</t>
  </si>
  <si>
    <t>Set of files</t>
  </si>
  <si>
    <t>Set of manuals</t>
  </si>
  <si>
    <t>Set of documents</t>
  </si>
  <si>
    <t>Configuration Item Identification</t>
  </si>
  <si>
    <t>hardware</t>
  </si>
  <si>
    <t>Set of activities and report</t>
  </si>
  <si>
    <t>Configuration Auditing (including PCA, FCA, report)</t>
  </si>
  <si>
    <t>Database</t>
  </si>
  <si>
    <t>CLIN 9</t>
  </si>
  <si>
    <t>Quality Assurance</t>
  </si>
  <si>
    <t>CLIN 6 - Quality Assurance</t>
  </si>
  <si>
    <t xml:space="preserve">CLIN 7 - Training </t>
  </si>
  <si>
    <t xml:space="preserve">CLIN 8 - Testing and Acceptance </t>
  </si>
  <si>
    <t>CLIN 9 - Security Accreditation</t>
  </si>
  <si>
    <t>TOTAL PRICE CLIN 9</t>
  </si>
  <si>
    <t>9.0</t>
  </si>
  <si>
    <t>Certificates of Conformity (CoC)</t>
  </si>
  <si>
    <t>Quality Assurance Plan (QAP)</t>
  </si>
  <si>
    <t>Test and Acceptance Plan (TAP)</t>
  </si>
  <si>
    <t>First Article System Test (FAST)</t>
  </si>
  <si>
    <t>Provisional System Acceptance (PSA) testing</t>
  </si>
  <si>
    <t>Final System Acceptance (FSA) testing</t>
  </si>
  <si>
    <t>7.1.3 &amp; 7.6</t>
  </si>
  <si>
    <t>EDC+34 weeks</t>
  </si>
  <si>
    <t>EDC+28 weeks</t>
  </si>
  <si>
    <t>2.4.2</t>
  </si>
  <si>
    <t>EDC+10 weeks</t>
  </si>
  <si>
    <t>EDC+18 weeks</t>
  </si>
  <si>
    <t>PRMs- 2 weeks</t>
  </si>
  <si>
    <t xml:space="preserve">Project Review Meeting  2 (PRM2), First Article System Test Meeting </t>
  </si>
  <si>
    <t>Project Review Meeting  3 (PRM3), Provisional  System Acceptance Meeting</t>
  </si>
  <si>
    <t xml:space="preserve">Project Review Meeting 4 (PRM4), Final System Acceptance Meeting </t>
  </si>
  <si>
    <t xml:space="preserve">System Integration </t>
  </si>
  <si>
    <t>System Documentation</t>
  </si>
  <si>
    <t>EDC + 14 Weeks</t>
  </si>
  <si>
    <t>EDC + 22 Weeks</t>
  </si>
  <si>
    <t>EDC + 18 Weeks</t>
  </si>
  <si>
    <t>EDC + 34 Weeks</t>
  </si>
  <si>
    <t xml:space="preserve">Report </t>
  </si>
  <si>
    <t>CSU Northwood</t>
  </si>
  <si>
    <t xml:space="preserve">Configuration Management Plan </t>
  </si>
  <si>
    <t>EDC + 20 Weeks</t>
  </si>
  <si>
    <t>Configuration Management Database</t>
  </si>
  <si>
    <t>EDC + 30 Weeks</t>
  </si>
  <si>
    <t>EDC + 4 Weeks</t>
  </si>
  <si>
    <t>EDC +22 Weeks</t>
  </si>
  <si>
    <t>EDC + 28 Weeks</t>
  </si>
  <si>
    <t xml:space="preserve">Security Related Documentaion </t>
  </si>
  <si>
    <t>A.7.1</t>
  </si>
  <si>
    <t>A.7.2</t>
  </si>
  <si>
    <t>A.7.3</t>
  </si>
  <si>
    <t>A.7.4</t>
  </si>
  <si>
    <t>A.7.5 , A.3.3</t>
  </si>
  <si>
    <t>A.7.6</t>
  </si>
  <si>
    <t>A.7.7</t>
  </si>
  <si>
    <t>A.7.8</t>
  </si>
  <si>
    <t>A.2.7.3</t>
  </si>
  <si>
    <t xml:space="preserve">LAN cabling </t>
  </si>
  <si>
    <t>A.7.9.1</t>
  </si>
  <si>
    <t>A.7.9.2</t>
  </si>
  <si>
    <t>A.7.9.3</t>
  </si>
  <si>
    <t>A.7.9.4</t>
  </si>
  <si>
    <t>A.7.9.5</t>
  </si>
  <si>
    <t>2.4, 2.7</t>
  </si>
  <si>
    <t>Laptops (including 1 spare)</t>
  </si>
  <si>
    <t xml:space="preserve">Palo Alto Networks PA-3220 </t>
  </si>
  <si>
    <t>Antenna mounts  (including 1 spare)</t>
  </si>
  <si>
    <t>Antenna poles  (including 1 spare)</t>
  </si>
  <si>
    <t>Encrypted Removable Storage Media  (including 1 spare)</t>
  </si>
  <si>
    <t>Antenna cable 100 meter on reel</t>
  </si>
  <si>
    <t xml:space="preserve">Set of transport Cases (including 1 spare)  </t>
  </si>
  <si>
    <t>FO converter (incl spare set of 3)</t>
  </si>
  <si>
    <t>8.5.3</t>
  </si>
  <si>
    <t>2.4.2, 3.2.3</t>
  </si>
  <si>
    <t>1.1</t>
  </si>
  <si>
    <t>1.2</t>
  </si>
  <si>
    <t>1.3</t>
  </si>
  <si>
    <t>1.4</t>
  </si>
  <si>
    <t>1.5</t>
  </si>
  <si>
    <t>1.6</t>
  </si>
  <si>
    <t>1.7</t>
  </si>
  <si>
    <t>1.8</t>
  </si>
  <si>
    <t>2.2</t>
  </si>
  <si>
    <t>2.3</t>
  </si>
  <si>
    <t>3.9</t>
  </si>
  <si>
    <t>3.10</t>
  </si>
  <si>
    <t>3.14</t>
  </si>
  <si>
    <t>North Macedonia Denar (MKD)</t>
  </si>
  <si>
    <t>Services</t>
  </si>
  <si>
    <t>Project Review Meeting 1 (PRM 1), System Design Review Meeting</t>
  </si>
  <si>
    <t>4.1</t>
  </si>
  <si>
    <t>4.2</t>
  </si>
  <si>
    <t>4.3</t>
  </si>
  <si>
    <t>4.4</t>
  </si>
  <si>
    <t>4.5</t>
  </si>
  <si>
    <t>4.6</t>
  </si>
  <si>
    <t>4.7</t>
  </si>
  <si>
    <t>5.1</t>
  </si>
  <si>
    <t>5.2</t>
  </si>
  <si>
    <t>5.3</t>
  </si>
  <si>
    <t>5.4</t>
  </si>
  <si>
    <t>5.5</t>
  </si>
  <si>
    <t>5.10</t>
  </si>
  <si>
    <t>6.1</t>
  </si>
  <si>
    <t>6.2</t>
  </si>
  <si>
    <t>9.1</t>
  </si>
  <si>
    <t>4.9.1</t>
  </si>
  <si>
    <t>4.9.4</t>
  </si>
  <si>
    <t>EDC+6 weeks</t>
  </si>
  <si>
    <t>EDC+12 weeks</t>
  </si>
  <si>
    <t xml:space="preserve">Main Power Socket Adapters </t>
  </si>
  <si>
    <t>A.7.9.6</t>
  </si>
  <si>
    <t>3.11</t>
  </si>
  <si>
    <t>3.12</t>
  </si>
  <si>
    <t>3.13</t>
  </si>
  <si>
    <t>3.15</t>
  </si>
  <si>
    <t>BASE CONTRACT</t>
  </si>
  <si>
    <t>4.8</t>
  </si>
  <si>
    <t>7.3</t>
  </si>
  <si>
    <t>Training documentation</t>
  </si>
  <si>
    <t>Integrated Logistics Support Plan (ILSP)</t>
  </si>
  <si>
    <t>Maintenance Task Analysis (MTA)</t>
  </si>
  <si>
    <t>Level of Repair Analysis (LORA)</t>
  </si>
  <si>
    <t>Supply Support Provisioning (RSPL, RCIL, RTTL, MDS)</t>
  </si>
  <si>
    <t>Technical Publications (TP)</t>
  </si>
  <si>
    <t>4.9.5 &amp; 4.9.6</t>
  </si>
  <si>
    <t>Training execution (including reports)</t>
  </si>
  <si>
    <t>Warranty (including reports)</t>
  </si>
  <si>
    <t>Services and Electronic</t>
  </si>
  <si>
    <t>Set of activities and reports</t>
  </si>
  <si>
    <t>Parts Obsolescence Management (including DMS reports)</t>
  </si>
  <si>
    <t>Packaging, Handling, Storage and Transportation (PHST) report</t>
  </si>
  <si>
    <t>Configuration Management Baselines (FBL, ABL, PBL, OBL)</t>
  </si>
  <si>
    <t>RFQ-CO-115177-SEMARCIS Incr1 CLIN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</si>
</sst>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_(&quot;$&quot;* \(#,##0.00\);_(&quot;$&quot;* &quot;-&quot;??_);_(@_)"/>
    <numFmt numFmtId="165" formatCode="_(* #,##0.00_);_(* \(#,##0.00\);_(* &quot;-&quot;??_);_(@_)"/>
    <numFmt numFmtId="166" formatCode="_(* #,##0_);_(* \(#,##0\);_(* &quot;-&quot;??_);_(@_)"/>
    <numFmt numFmtId="167" formatCode="_(* #,##0.0_);_(* \(#,##0.0\);_(* &quot;-&quot;??_);_(@_)"/>
    <numFmt numFmtId="168" formatCode="0.0"/>
    <numFmt numFmtId="169" formatCode="_-* #,##0_-;\-* #,##0_-;_-* &quot;-&quot;??_-;_-@_-"/>
  </numFmts>
  <fonts count="29" x14ac:knownFonts="1">
    <font>
      <sz val="11"/>
      <color theme="1"/>
      <name val="Calibri"/>
      <family val="2"/>
      <scheme val="minor"/>
    </font>
    <font>
      <b/>
      <sz val="11"/>
      <color theme="1"/>
      <name val="Calibri"/>
      <family val="2"/>
      <scheme val="minor"/>
    </font>
    <font>
      <b/>
      <sz val="12"/>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b/>
      <sz val="10"/>
      <name val="Arial"/>
      <family val="2"/>
    </font>
    <font>
      <b/>
      <sz val="11"/>
      <name val="Calibri"/>
      <family val="2"/>
      <scheme val="minor"/>
    </font>
    <font>
      <i/>
      <sz val="11"/>
      <name val="Calibri"/>
      <family val="2"/>
    </font>
    <font>
      <i/>
      <sz val="11"/>
      <name val="Calibri"/>
      <family val="2"/>
      <scheme val="minor"/>
    </font>
    <font>
      <sz val="11"/>
      <color theme="1"/>
      <name val="Calibri"/>
      <family val="2"/>
      <scheme val="minor"/>
    </font>
    <font>
      <b/>
      <sz val="14"/>
      <color rgb="FFC00000"/>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1"/>
      <color theme="1"/>
      <name val="Calibri"/>
      <family val="2"/>
      <scheme val="minor"/>
    </font>
    <font>
      <b/>
      <i/>
      <sz val="11"/>
      <name val="Calibri"/>
      <family val="2"/>
      <scheme val="minor"/>
    </font>
    <font>
      <b/>
      <sz val="14"/>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theme="0"/>
        <bgColor theme="4" tint="0.79998168889431442"/>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8"/>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s>
  <cellStyleXfs count="7">
    <xf numFmtId="0" fontId="0" fillId="0" borderId="0"/>
    <xf numFmtId="165" fontId="5" fillId="0" borderId="0" applyFont="0" applyFill="0" applyBorder="0" applyAlignment="0" applyProtection="0"/>
    <xf numFmtId="0" fontId="7" fillId="0" borderId="0"/>
    <xf numFmtId="0" fontId="7"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193">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165" fontId="0" fillId="0" borderId="0" xfId="1" applyFont="1"/>
    <xf numFmtId="166" fontId="1" fillId="0" borderId="0" xfId="1" applyNumberFormat="1" applyFont="1"/>
    <xf numFmtId="166" fontId="0" fillId="0" borderId="0" xfId="1" applyNumberFormat="1" applyFont="1"/>
    <xf numFmtId="0" fontId="0" fillId="0" borderId="0" xfId="0" applyAlignment="1">
      <alignment horizontal="center"/>
    </xf>
    <xf numFmtId="167" fontId="0" fillId="0" borderId="0" xfId="0" applyNumberFormat="1"/>
    <xf numFmtId="0" fontId="1" fillId="0" borderId="0" xfId="0" applyFont="1" applyAlignment="1">
      <alignment horizontal="center"/>
    </xf>
    <xf numFmtId="166" fontId="1" fillId="0" borderId="0" xfId="1" applyNumberFormat="1" applyFont="1" applyAlignment="1">
      <alignment horizontal="center" wrapText="1"/>
    </xf>
    <xf numFmtId="0" fontId="1" fillId="0" borderId="0" xfId="0" applyFont="1" applyAlignment="1">
      <alignment horizontal="center" wrapText="1"/>
    </xf>
    <xf numFmtId="0" fontId="10" fillId="3" borderId="0" xfId="3" applyFont="1" applyFill="1" applyAlignment="1" applyProtection="1">
      <alignment vertical="center"/>
    </xf>
    <xf numFmtId="0" fontId="7" fillId="3" borderId="0" xfId="3" applyFill="1" applyProtection="1"/>
    <xf numFmtId="0" fontId="1" fillId="3" borderId="0" xfId="3" applyFont="1" applyFill="1" applyProtection="1"/>
    <xf numFmtId="0" fontId="7" fillId="3" borderId="0" xfId="3" applyFill="1" applyBorder="1" applyAlignment="1" applyProtection="1">
      <alignment horizontal="left" vertical="top" wrapText="1"/>
    </xf>
    <xf numFmtId="0" fontId="9" fillId="3" borderId="0" xfId="0" applyFont="1" applyFill="1"/>
    <xf numFmtId="0" fontId="0" fillId="0" borderId="1" xfId="0" applyBorder="1"/>
    <xf numFmtId="9" fontId="0" fillId="0" borderId="1" xfId="0" applyNumberFormat="1" applyBorder="1"/>
    <xf numFmtId="0" fontId="0" fillId="0" borderId="0" xfId="0" applyAlignment="1">
      <alignment horizontal="center" wrapText="1"/>
    </xf>
    <xf numFmtId="166" fontId="1" fillId="0" borderId="0" xfId="1" applyNumberFormat="1" applyFont="1" applyAlignment="1">
      <alignment wrapText="1"/>
    </xf>
    <xf numFmtId="9" fontId="0" fillId="0" borderId="1" xfId="5" applyFont="1" applyBorder="1"/>
    <xf numFmtId="165" fontId="0" fillId="0" borderId="0" xfId="1" applyFont="1" applyAlignment="1">
      <alignment horizontal="center"/>
    </xf>
    <xf numFmtId="0" fontId="1" fillId="0" borderId="0" xfId="0" applyFont="1" applyAlignment="1">
      <alignment horizontal="left"/>
    </xf>
    <xf numFmtId="165" fontId="16" fillId="0" borderId="0" xfId="1" applyFont="1"/>
    <xf numFmtId="0" fontId="0" fillId="0" borderId="1" xfId="0" applyFill="1" applyBorder="1"/>
    <xf numFmtId="0" fontId="13" fillId="9" borderId="1" xfId="3" applyFont="1" applyFill="1" applyBorder="1" applyAlignment="1" applyProtection="1">
      <alignment vertical="center"/>
    </xf>
    <xf numFmtId="0" fontId="13" fillId="12" borderId="1" xfId="3" applyFont="1" applyFill="1" applyBorder="1" applyAlignment="1" applyProtection="1">
      <alignment horizontal="left" vertical="center" wrapText="1" indent="1"/>
    </xf>
    <xf numFmtId="0" fontId="14" fillId="12" borderId="1" xfId="3" applyFont="1" applyFill="1" applyBorder="1" applyAlignment="1" applyProtection="1">
      <alignment vertical="center" wrapText="1"/>
    </xf>
    <xf numFmtId="0" fontId="13" fillId="12" borderId="1" xfId="3" applyFont="1" applyFill="1" applyBorder="1" applyAlignment="1" applyProtection="1">
      <alignment horizontal="left" vertical="center" indent="1"/>
    </xf>
    <xf numFmtId="0" fontId="15" fillId="12" borderId="1" xfId="3" applyFont="1" applyFill="1" applyBorder="1" applyAlignment="1" applyProtection="1">
      <alignment vertical="center" wrapText="1"/>
    </xf>
    <xf numFmtId="0" fontId="17" fillId="0" borderId="0" xfId="0" applyFont="1"/>
    <xf numFmtId="0" fontId="0" fillId="11" borderId="0" xfId="0" applyFill="1"/>
    <xf numFmtId="165" fontId="0" fillId="11" borderId="0" xfId="1" applyFont="1" applyFill="1"/>
    <xf numFmtId="165" fontId="0" fillId="11" borderId="0" xfId="1" applyFont="1" applyFill="1" applyAlignment="1">
      <alignment horizontal="center"/>
    </xf>
    <xf numFmtId="0" fontId="0" fillId="11" borderId="0" xfId="0" applyFont="1" applyFill="1"/>
    <xf numFmtId="0" fontId="0" fillId="11" borderId="0" xfId="0" applyFont="1" applyFill="1" applyAlignment="1">
      <alignment horizontal="left"/>
    </xf>
    <xf numFmtId="0" fontId="18" fillId="0" borderId="1" xfId="0" applyFont="1" applyFill="1" applyBorder="1"/>
    <xf numFmtId="0" fontId="1" fillId="9" borderId="1" xfId="0" applyFont="1" applyFill="1" applyBorder="1"/>
    <xf numFmtId="0" fontId="0" fillId="7" borderId="1" xfId="0" applyFill="1" applyBorder="1"/>
    <xf numFmtId="9" fontId="0" fillId="7" borderId="1" xfId="0" applyNumberFormat="1" applyFill="1" applyBorder="1" applyAlignment="1">
      <alignment horizontal="right"/>
    </xf>
    <xf numFmtId="0" fontId="0" fillId="7" borderId="1" xfId="0" applyFill="1" applyBorder="1" applyAlignment="1">
      <alignment wrapText="1"/>
    </xf>
    <xf numFmtId="0" fontId="1" fillId="0" borderId="0" xfId="0" applyFont="1" applyAlignment="1"/>
    <xf numFmtId="0" fontId="0" fillId="0" borderId="0" xfId="0" applyBorder="1"/>
    <xf numFmtId="0" fontId="1" fillId="10" borderId="1" xfId="0" applyFont="1" applyFill="1" applyBorder="1"/>
    <xf numFmtId="0" fontId="6" fillId="12" borderId="0" xfId="0" applyFont="1" applyFill="1" applyAlignment="1">
      <alignment wrapText="1"/>
    </xf>
    <xf numFmtId="0" fontId="1" fillId="9" borderId="22" xfId="3" applyFont="1" applyFill="1" applyBorder="1" applyAlignment="1" applyProtection="1">
      <alignment horizontal="left" vertical="center"/>
    </xf>
    <xf numFmtId="0" fontId="1" fillId="9" borderId="23" xfId="3" applyFont="1" applyFill="1" applyBorder="1" applyAlignment="1" applyProtection="1">
      <alignment horizontal="left" vertical="center"/>
    </xf>
    <xf numFmtId="0" fontId="7" fillId="12" borderId="24" xfId="3" applyFill="1" applyBorder="1" applyAlignment="1" applyProtection="1">
      <alignment horizontal="left" vertical="center" wrapText="1" indent="1"/>
    </xf>
    <xf numFmtId="0" fontId="7" fillId="12" borderId="25" xfId="3" applyFill="1" applyBorder="1" applyAlignment="1" applyProtection="1">
      <alignment horizontal="left" vertical="center" wrapText="1" indent="1"/>
    </xf>
    <xf numFmtId="166" fontId="6" fillId="12" borderId="0" xfId="1" applyNumberFormat="1" applyFont="1" applyFill="1" applyAlignment="1">
      <alignment wrapText="1"/>
    </xf>
    <xf numFmtId="49" fontId="0" fillId="11" borderId="0" xfId="0" applyNumberFormat="1" applyFill="1" applyAlignment="1">
      <alignment horizontal="right"/>
    </xf>
    <xf numFmtId="49" fontId="0" fillId="11" borderId="0" xfId="1" applyNumberFormat="1" applyFont="1" applyFill="1" applyAlignment="1">
      <alignment horizontal="right"/>
    </xf>
    <xf numFmtId="166" fontId="0" fillId="11" borderId="0" xfId="1" applyNumberFormat="1" applyFont="1" applyFill="1" applyAlignment="1">
      <alignment horizontal="right"/>
    </xf>
    <xf numFmtId="0" fontId="0" fillId="12" borderId="0" xfId="0" applyFill="1"/>
    <xf numFmtId="9" fontId="0" fillId="5" borderId="0" xfId="5" applyFont="1" applyFill="1"/>
    <xf numFmtId="165" fontId="0" fillId="0" borderId="0" xfId="1" applyFont="1" applyAlignment="1">
      <alignment horizontal="right"/>
    </xf>
    <xf numFmtId="165" fontId="0" fillId="11" borderId="0" xfId="1" applyFont="1" applyFill="1" applyAlignment="1">
      <alignment horizontal="right"/>
    </xf>
    <xf numFmtId="49" fontId="0" fillId="0" borderId="0" xfId="0" applyNumberFormat="1"/>
    <xf numFmtId="4" fontId="0" fillId="0" borderId="0" xfId="4" applyNumberFormat="1" applyFont="1"/>
    <xf numFmtId="49" fontId="0" fillId="11" borderId="0" xfId="4" quotePrefix="1" applyNumberFormat="1" applyFont="1" applyFill="1" applyAlignment="1">
      <alignment horizontal="right"/>
    </xf>
    <xf numFmtId="4" fontId="0" fillId="11" borderId="0" xfId="4" quotePrefix="1" applyNumberFormat="1" applyFont="1" applyFill="1" applyAlignment="1">
      <alignment horizontal="right"/>
    </xf>
    <xf numFmtId="0" fontId="0" fillId="0" borderId="0" xfId="0" applyAlignment="1">
      <alignment horizontal="right"/>
    </xf>
    <xf numFmtId="4" fontId="0" fillId="11" borderId="0" xfId="4" applyNumberFormat="1" applyFont="1" applyFill="1"/>
    <xf numFmtId="0" fontId="0" fillId="11" borderId="0" xfId="0" applyFill="1" applyAlignment="1">
      <alignment horizontal="center"/>
    </xf>
    <xf numFmtId="165" fontId="16" fillId="0" borderId="0" xfId="1" applyFont="1" applyAlignment="1">
      <alignment horizontal="center"/>
    </xf>
    <xf numFmtId="0" fontId="21"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vertical="center" wrapText="1"/>
    </xf>
    <xf numFmtId="0" fontId="22" fillId="4" borderId="20" xfId="0" applyFont="1" applyFill="1" applyBorder="1" applyAlignment="1">
      <alignment horizontal="center" vertical="center" wrapText="1"/>
    </xf>
    <xf numFmtId="0" fontId="21" fillId="0" borderId="0" xfId="0" applyFont="1" applyAlignment="1">
      <alignment vertical="center" wrapText="1"/>
    </xf>
    <xf numFmtId="0" fontId="22" fillId="13" borderId="26"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2" fillId="13" borderId="19" xfId="0" applyFont="1" applyFill="1" applyBorder="1" applyAlignment="1">
      <alignment horizontal="right" vertical="center"/>
    </xf>
    <xf numFmtId="0" fontId="21" fillId="0" borderId="16" xfId="0" applyFont="1" applyFill="1" applyBorder="1" applyAlignment="1">
      <alignment vertical="center"/>
    </xf>
    <xf numFmtId="0" fontId="22" fillId="0" borderId="16" xfId="0" applyFont="1" applyFill="1" applyBorder="1" applyAlignment="1">
      <alignment horizontal="center" vertical="center"/>
    </xf>
    <xf numFmtId="0" fontId="22" fillId="0" borderId="16" xfId="0" applyFont="1" applyFill="1" applyBorder="1" applyAlignment="1">
      <alignment horizontal="center" vertical="center" wrapText="1"/>
    </xf>
    <xf numFmtId="166" fontId="22" fillId="0" borderId="16" xfId="1" applyNumberFormat="1" applyFont="1" applyFill="1" applyBorder="1" applyAlignment="1">
      <alignment horizontal="center" vertical="center"/>
    </xf>
    <xf numFmtId="166" fontId="21" fillId="0" borderId="16" xfId="1" applyNumberFormat="1" applyFont="1" applyFill="1" applyBorder="1" applyAlignment="1">
      <alignment vertical="center"/>
    </xf>
    <xf numFmtId="0" fontId="21" fillId="0" borderId="1" xfId="0" applyFont="1" applyFill="1" applyBorder="1" applyAlignment="1">
      <alignment vertical="center"/>
    </xf>
    <xf numFmtId="0" fontId="21" fillId="0" borderId="21" xfId="0" applyFont="1" applyFill="1" applyBorder="1" applyAlignment="1">
      <alignmen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2" xfId="0" applyFont="1" applyFill="1" applyBorder="1" applyAlignment="1">
      <alignment vertical="center" wrapText="1"/>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 fillId="2" borderId="2" xfId="0" applyFont="1" applyFill="1" applyBorder="1" applyAlignment="1" applyProtection="1">
      <alignment horizontal="centerContinuous" vertical="center"/>
    </xf>
    <xf numFmtId="0" fontId="23" fillId="2" borderId="3" xfId="0" applyFont="1" applyFill="1" applyBorder="1" applyAlignment="1" applyProtection="1">
      <alignment horizontal="centerContinuous" vertical="center"/>
    </xf>
    <xf numFmtId="0" fontId="2" fillId="2" borderId="3" xfId="0" applyFont="1" applyFill="1" applyBorder="1" applyAlignment="1" applyProtection="1">
      <alignment horizontal="centerContinuous" vertical="center"/>
    </xf>
    <xf numFmtId="0" fontId="23" fillId="2" borderId="4" xfId="0" applyFont="1" applyFill="1" applyBorder="1" applyAlignment="1" applyProtection="1">
      <alignment horizontal="centerContinuous" vertical="center"/>
    </xf>
    <xf numFmtId="0" fontId="13" fillId="2" borderId="5" xfId="0" applyFont="1" applyFill="1" applyBorder="1" applyAlignment="1" applyProtection="1">
      <alignment horizontal="centerContinuous" vertical="center"/>
    </xf>
    <xf numFmtId="0" fontId="23" fillId="2" borderId="0" xfId="0" applyFont="1" applyFill="1" applyBorder="1" applyAlignment="1" applyProtection="1">
      <alignment horizontal="centerContinuous" vertical="center"/>
    </xf>
    <xf numFmtId="0" fontId="13" fillId="2" borderId="0" xfId="0" applyFont="1" applyFill="1" applyBorder="1" applyAlignment="1" applyProtection="1">
      <alignment horizontal="centerContinuous" vertical="center"/>
    </xf>
    <xf numFmtId="0" fontId="23" fillId="2" borderId="6" xfId="0" applyFont="1" applyFill="1" applyBorder="1" applyAlignment="1" applyProtection="1">
      <alignment horizontal="centerContinuous" vertical="center"/>
    </xf>
    <xf numFmtId="0" fontId="22" fillId="2" borderId="7" xfId="0" applyFont="1" applyFill="1" applyBorder="1" applyAlignment="1">
      <alignment vertical="center"/>
    </xf>
    <xf numFmtId="0" fontId="21" fillId="2" borderId="8" xfId="0" applyFont="1" applyFill="1" applyBorder="1" applyAlignment="1">
      <alignment vertical="center"/>
    </xf>
    <xf numFmtId="0" fontId="21" fillId="2" borderId="8" xfId="0" applyFont="1" applyFill="1" applyBorder="1" applyAlignment="1">
      <alignment vertical="center" wrapText="1"/>
    </xf>
    <xf numFmtId="166" fontId="21" fillId="2" borderId="8" xfId="1" applyNumberFormat="1" applyFont="1" applyFill="1" applyBorder="1" applyAlignment="1">
      <alignment vertical="center"/>
    </xf>
    <xf numFmtId="166" fontId="21" fillId="2" borderId="29" xfId="1" applyNumberFormat="1" applyFont="1" applyFill="1" applyBorder="1" applyAlignment="1">
      <alignment vertical="center"/>
    </xf>
    <xf numFmtId="0" fontId="21" fillId="2" borderId="30" xfId="0" applyFont="1" applyFill="1" applyBorder="1" applyAlignment="1">
      <alignment vertical="center"/>
    </xf>
    <xf numFmtId="0" fontId="21" fillId="2" borderId="9" xfId="0" applyFont="1" applyFill="1" applyBorder="1" applyAlignment="1">
      <alignment vertical="center" wrapText="1"/>
    </xf>
    <xf numFmtId="0" fontId="22" fillId="0" borderId="31" xfId="0" applyFont="1" applyFill="1" applyBorder="1" applyAlignment="1">
      <alignment vertical="center"/>
    </xf>
    <xf numFmtId="43" fontId="21" fillId="0" borderId="1" xfId="1" applyNumberFormat="1" applyFont="1" applyFill="1" applyBorder="1" applyAlignment="1">
      <alignment horizontal="center" vertical="center"/>
    </xf>
    <xf numFmtId="0" fontId="0" fillId="14" borderId="19" xfId="0" applyFill="1" applyBorder="1" applyAlignment="1">
      <alignment horizontal="center" vertical="center" wrapText="1"/>
    </xf>
    <xf numFmtId="0" fontId="11" fillId="8" borderId="1" xfId="0" applyFont="1" applyFill="1" applyBorder="1" applyAlignment="1">
      <alignment horizontal="center" vertical="center" wrapText="1"/>
    </xf>
    <xf numFmtId="0" fontId="1" fillId="13" borderId="17" xfId="0" applyFont="1" applyFill="1" applyBorder="1" applyAlignment="1">
      <alignment vertical="center"/>
    </xf>
    <xf numFmtId="0" fontId="1" fillId="13" borderId="19" xfId="0" applyFont="1" applyFill="1" applyBorder="1" applyAlignment="1">
      <alignment horizontal="right" vertical="center"/>
    </xf>
    <xf numFmtId="0" fontId="1" fillId="6" borderId="1" xfId="0" applyFont="1" applyFill="1" applyBorder="1" applyAlignment="1">
      <alignment vertical="center"/>
    </xf>
    <xf numFmtId="0" fontId="0" fillId="6" borderId="1" xfId="0" applyFont="1" applyFill="1" applyBorder="1" applyAlignment="1">
      <alignment vertical="center"/>
    </xf>
    <xf numFmtId="0" fontId="0" fillId="3" borderId="16" xfId="0" applyFill="1" applyBorder="1" applyAlignment="1">
      <alignment vertical="center"/>
    </xf>
    <xf numFmtId="43" fontId="0" fillId="14" borderId="16" xfId="1" applyNumberFormat="1" applyFont="1" applyFill="1" applyBorder="1" applyAlignment="1">
      <alignment vertical="center"/>
    </xf>
    <xf numFmtId="2" fontId="0" fillId="0" borderId="0" xfId="1" applyNumberFormat="1" applyFont="1" applyAlignment="1">
      <alignment horizontal="right"/>
    </xf>
    <xf numFmtId="1" fontId="0" fillId="0" borderId="0" xfId="0" applyNumberFormat="1" applyAlignment="1">
      <alignment horizontal="right"/>
    </xf>
    <xf numFmtId="0" fontId="21" fillId="0" borderId="1" xfId="0" applyFont="1" applyFill="1" applyBorder="1" applyAlignment="1">
      <alignment vertical="center" wrapText="1"/>
    </xf>
    <xf numFmtId="0" fontId="21" fillId="0" borderId="14" xfId="0" applyFont="1" applyFill="1" applyBorder="1" applyAlignment="1">
      <alignment horizontal="center" vertical="center" wrapText="1"/>
    </xf>
    <xf numFmtId="0" fontId="24" fillId="0" borderId="1" xfId="0" applyFont="1" applyFill="1" applyBorder="1" applyAlignment="1">
      <alignment horizontal="center" vertical="center"/>
    </xf>
    <xf numFmtId="43" fontId="21" fillId="0" borderId="0" xfId="0" applyNumberFormat="1" applyFont="1" applyAlignment="1">
      <alignment vertical="center"/>
    </xf>
    <xf numFmtId="166" fontId="6" fillId="12" borderId="0" xfId="1" applyNumberFormat="1" applyFont="1" applyFill="1" applyAlignment="1">
      <alignment wrapText="1"/>
    </xf>
    <xf numFmtId="0" fontId="22" fillId="3" borderId="39" xfId="0" applyFont="1" applyFill="1" applyBorder="1" applyAlignment="1">
      <alignment horizontal="left" vertical="center" wrapText="1"/>
    </xf>
    <xf numFmtId="0" fontId="22" fillId="3" borderId="39" xfId="0" applyFont="1" applyFill="1" applyBorder="1" applyAlignment="1">
      <alignment horizontal="center" vertical="center"/>
    </xf>
    <xf numFmtId="0" fontId="22" fillId="3" borderId="39" xfId="0" applyFont="1" applyFill="1" applyBorder="1" applyAlignment="1">
      <alignment horizontal="center" vertical="center" wrapText="1"/>
    </xf>
    <xf numFmtId="0" fontId="22" fillId="0" borderId="39" xfId="0" applyFont="1" applyFill="1" applyBorder="1" applyAlignment="1">
      <alignment horizontal="center" vertical="center"/>
    </xf>
    <xf numFmtId="0" fontId="21" fillId="0" borderId="39" xfId="0" applyFont="1" applyFill="1" applyBorder="1" applyAlignment="1">
      <alignment vertical="center"/>
    </xf>
    <xf numFmtId="0" fontId="21" fillId="0" borderId="40" xfId="0" applyFont="1" applyFill="1" applyBorder="1" applyAlignment="1">
      <alignment vertical="center" wrapText="1"/>
    </xf>
    <xf numFmtId="0" fontId="22" fillId="0" borderId="39" xfId="0" applyFont="1" applyFill="1" applyBorder="1" applyAlignment="1">
      <alignment horizontal="center" vertical="center" wrapText="1"/>
    </xf>
    <xf numFmtId="166" fontId="22" fillId="0" borderId="39" xfId="1" applyNumberFormat="1" applyFont="1" applyFill="1" applyBorder="1" applyAlignment="1">
      <alignment horizontal="center" vertical="center"/>
    </xf>
    <xf numFmtId="0" fontId="21" fillId="3" borderId="32" xfId="0" applyFont="1" applyFill="1" applyBorder="1" applyAlignment="1">
      <alignment horizontal="left" vertical="center" wrapText="1"/>
    </xf>
    <xf numFmtId="0" fontId="21" fillId="3" borderId="32" xfId="0" applyFont="1" applyFill="1" applyBorder="1" applyAlignment="1">
      <alignment horizontal="center" vertical="center"/>
    </xf>
    <xf numFmtId="0" fontId="21" fillId="3" borderId="32" xfId="0" applyFont="1" applyFill="1" applyBorder="1" applyAlignment="1">
      <alignment horizontal="center" vertical="center" wrapText="1"/>
    </xf>
    <xf numFmtId="0" fontId="22" fillId="0" borderId="39" xfId="0" applyFont="1" applyFill="1" applyBorder="1" applyAlignment="1">
      <alignment horizontal="left" vertical="center" wrapText="1"/>
    </xf>
    <xf numFmtId="0" fontId="26" fillId="0" borderId="0" xfId="0" applyNumberFormat="1" applyFont="1"/>
    <xf numFmtId="4" fontId="26" fillId="0" borderId="0" xfId="0" applyNumberFormat="1" applyFont="1"/>
    <xf numFmtId="2" fontId="0" fillId="11" borderId="0" xfId="1" quotePrefix="1" applyNumberFormat="1" applyFont="1" applyFill="1" applyAlignment="1">
      <alignment horizontal="right"/>
    </xf>
    <xf numFmtId="0" fontId="22" fillId="0" borderId="12" xfId="0" applyFont="1" applyFill="1" applyBorder="1" applyAlignment="1">
      <alignment horizontal="center" vertical="center" wrapText="1"/>
    </xf>
    <xf numFmtId="166" fontId="21" fillId="0" borderId="35" xfId="1" applyNumberFormat="1" applyFont="1" applyFill="1" applyBorder="1" applyAlignment="1">
      <alignment vertical="center"/>
    </xf>
    <xf numFmtId="43" fontId="28" fillId="6" borderId="1" xfId="1" applyNumberFormat="1" applyFont="1" applyFill="1" applyBorder="1" applyAlignment="1">
      <alignment vertical="center"/>
    </xf>
    <xf numFmtId="0" fontId="21" fillId="3" borderId="1" xfId="0" applyFont="1" applyFill="1" applyBorder="1" applyAlignment="1">
      <alignment vertical="center"/>
    </xf>
    <xf numFmtId="49" fontId="22" fillId="0" borderId="15" xfId="0" quotePrefix="1" applyNumberFormat="1" applyFont="1" applyFill="1" applyBorder="1" applyAlignment="1">
      <alignment horizontal="left" vertical="center"/>
    </xf>
    <xf numFmtId="168" fontId="22" fillId="0" borderId="38" xfId="1" quotePrefix="1" applyNumberFormat="1" applyFont="1" applyFill="1" applyBorder="1" applyAlignment="1">
      <alignment horizontal="left" vertical="center"/>
    </xf>
    <xf numFmtId="0" fontId="25" fillId="0" borderId="11" xfId="0" quotePrefix="1" applyNumberFormat="1" applyFont="1" applyFill="1" applyBorder="1" applyAlignment="1">
      <alignment horizontal="left" vertical="center" wrapText="1" indent="1"/>
    </xf>
    <xf numFmtId="168" fontId="22" fillId="3" borderId="38" xfId="0" quotePrefix="1" applyNumberFormat="1" applyFont="1" applyFill="1" applyBorder="1" applyAlignment="1">
      <alignment horizontal="left" vertical="center"/>
    </xf>
    <xf numFmtId="0" fontId="21" fillId="0" borderId="11" xfId="0" quotePrefix="1" applyFont="1" applyBorder="1" applyAlignment="1">
      <alignment horizontal="left" vertical="center" indent="1"/>
    </xf>
    <xf numFmtId="0" fontId="25" fillId="0" borderId="26" xfId="0" quotePrefix="1" applyFont="1" applyFill="1" applyBorder="1" applyAlignment="1">
      <alignment horizontal="left" vertical="center" wrapText="1" indent="1"/>
    </xf>
    <xf numFmtId="168" fontId="22" fillId="0" borderId="38" xfId="0" quotePrefix="1" applyNumberFormat="1" applyFont="1" applyFill="1" applyBorder="1" applyAlignment="1">
      <alignment horizontal="left" vertical="center"/>
    </xf>
    <xf numFmtId="0" fontId="21" fillId="0" borderId="1" xfId="0" applyFont="1" applyBorder="1" applyAlignment="1">
      <alignment vertical="center"/>
    </xf>
    <xf numFmtId="0" fontId="21" fillId="0" borderId="35" xfId="0" applyFont="1" applyFill="1" applyBorder="1" applyAlignment="1">
      <alignment vertical="center" wrapText="1"/>
    </xf>
    <xf numFmtId="0" fontId="21" fillId="3" borderId="1" xfId="0" applyFont="1" applyFill="1" applyBorder="1"/>
    <xf numFmtId="0" fontId="21" fillId="3" borderId="14" xfId="0" applyFont="1" applyFill="1" applyBorder="1" applyAlignment="1">
      <alignment vertical="center"/>
    </xf>
    <xf numFmtId="0" fontId="21" fillId="0" borderId="14" xfId="0" quotePrefix="1" applyNumberFormat="1" applyFont="1" applyFill="1" applyBorder="1" applyAlignment="1">
      <alignment horizontal="center" vertical="center"/>
    </xf>
    <xf numFmtId="0" fontId="21" fillId="0" borderId="14" xfId="0" applyFont="1" applyFill="1" applyBorder="1" applyAlignment="1">
      <alignment horizontal="center" vertical="center"/>
    </xf>
    <xf numFmtId="0" fontId="21" fillId="0" borderId="14" xfId="0" applyFont="1" applyBorder="1" applyAlignment="1">
      <alignment vertical="center"/>
    </xf>
    <xf numFmtId="0" fontId="21" fillId="3" borderId="43" xfId="0" applyFont="1" applyFill="1" applyBorder="1" applyAlignment="1">
      <alignment horizontal="left" vertical="center" wrapText="1"/>
    </xf>
    <xf numFmtId="0" fontId="21" fillId="3" borderId="43" xfId="0" applyFont="1" applyFill="1" applyBorder="1" applyAlignment="1">
      <alignment horizontal="center" vertical="center"/>
    </xf>
    <xf numFmtId="0" fontId="21" fillId="3" borderId="43"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7" xfId="0" applyFont="1" applyFill="1" applyBorder="1" applyAlignment="1">
      <alignment horizontal="center" vertical="center" wrapText="1"/>
    </xf>
    <xf numFmtId="0" fontId="21" fillId="3" borderId="1" xfId="0" applyFont="1" applyFill="1" applyBorder="1" applyAlignment="1">
      <alignment vertical="center" wrapText="1"/>
    </xf>
    <xf numFmtId="0" fontId="21" fillId="3" borderId="1" xfId="0" applyFont="1" applyFill="1" applyBorder="1" applyAlignment="1">
      <alignment horizontal="center" vertical="center"/>
    </xf>
    <xf numFmtId="0" fontId="21" fillId="3" borderId="34" xfId="0" applyFont="1" applyFill="1" applyBorder="1" applyAlignment="1">
      <alignment vertical="center"/>
    </xf>
    <xf numFmtId="0" fontId="21" fillId="3" borderId="34" xfId="0" applyFont="1" applyFill="1" applyBorder="1" applyAlignment="1">
      <alignment vertical="center" wrapText="1"/>
    </xf>
    <xf numFmtId="166" fontId="21" fillId="3" borderId="0" xfId="1" applyNumberFormat="1" applyFont="1" applyFill="1" applyBorder="1" applyAlignment="1">
      <alignment vertical="center"/>
    </xf>
    <xf numFmtId="0" fontId="22" fillId="3" borderId="36" xfId="0" applyFont="1" applyFill="1" applyBorder="1" applyAlignment="1">
      <alignment vertical="center"/>
    </xf>
    <xf numFmtId="166" fontId="21" fillId="3" borderId="35" xfId="1" applyNumberFormat="1" applyFont="1" applyFill="1" applyBorder="1" applyAlignment="1">
      <alignment vertical="center"/>
    </xf>
    <xf numFmtId="0" fontId="22" fillId="3" borderId="31" xfId="0" applyFont="1" applyFill="1" applyBorder="1" applyAlignment="1">
      <alignment vertical="center"/>
    </xf>
    <xf numFmtId="0" fontId="21" fillId="3" borderId="32" xfId="0" applyFont="1" applyFill="1" applyBorder="1" applyAlignment="1">
      <alignment vertical="center"/>
    </xf>
    <xf numFmtId="0" fontId="21" fillId="3" borderId="32" xfId="0" applyFont="1" applyFill="1" applyBorder="1" applyAlignment="1">
      <alignment vertical="center" wrapText="1"/>
    </xf>
    <xf numFmtId="166" fontId="21" fillId="3" borderId="32" xfId="1" applyNumberFormat="1" applyFont="1" applyFill="1" applyBorder="1" applyAlignment="1">
      <alignment vertical="center"/>
    </xf>
    <xf numFmtId="166" fontId="21" fillId="3" borderId="33" xfId="1" applyNumberFormat="1" applyFont="1" applyFill="1" applyBorder="1" applyAlignment="1">
      <alignment vertical="center"/>
    </xf>
    <xf numFmtId="0" fontId="7" fillId="0" borderId="0" xfId="2" applyFont="1" applyAlignment="1">
      <alignment horizontal="left" vertical="center"/>
    </xf>
    <xf numFmtId="0" fontId="8" fillId="0" borderId="0" xfId="0" applyFont="1" applyAlignment="1">
      <alignment horizontal="left" vertical="center"/>
    </xf>
    <xf numFmtId="0" fontId="21" fillId="0" borderId="0" xfId="0" applyFont="1" applyBorder="1" applyAlignment="1">
      <alignment vertical="center"/>
    </xf>
    <xf numFmtId="0" fontId="22" fillId="3" borderId="42" xfId="0" applyFont="1" applyFill="1" applyBorder="1" applyAlignment="1">
      <alignment vertical="center"/>
    </xf>
    <xf numFmtId="0" fontId="21" fillId="3" borderId="43" xfId="0" applyFont="1" applyFill="1" applyBorder="1" applyAlignment="1">
      <alignment vertical="center"/>
    </xf>
    <xf numFmtId="165" fontId="21" fillId="2" borderId="30" xfId="1" applyFont="1" applyFill="1" applyBorder="1" applyAlignment="1">
      <alignment vertical="center"/>
    </xf>
    <xf numFmtId="43" fontId="24" fillId="3" borderId="27" xfId="6" applyNumberFormat="1" applyFont="1" applyFill="1" applyBorder="1" applyAlignment="1" applyProtection="1">
      <alignment horizontal="right" vertical="center"/>
    </xf>
    <xf numFmtId="169" fontId="23" fillId="3" borderId="28" xfId="6" applyNumberFormat="1" applyFont="1" applyFill="1" applyBorder="1" applyAlignment="1" applyProtection="1">
      <alignment horizontal="right" vertical="center"/>
    </xf>
    <xf numFmtId="43" fontId="24" fillId="3" borderId="14" xfId="6" applyNumberFormat="1" applyFont="1" applyFill="1" applyBorder="1" applyAlignment="1" applyProtection="1">
      <alignment horizontal="right" vertical="center"/>
    </xf>
    <xf numFmtId="43" fontId="24" fillId="3" borderId="1" xfId="6" applyNumberFormat="1" applyFont="1" applyFill="1" applyBorder="1" applyAlignment="1" applyProtection="1">
      <alignment horizontal="right" vertical="center"/>
    </xf>
    <xf numFmtId="169" fontId="23" fillId="3" borderId="1" xfId="6" applyNumberFormat="1" applyFont="1" applyFill="1" applyBorder="1" applyAlignment="1" applyProtection="1">
      <alignment horizontal="right" vertical="center"/>
    </xf>
    <xf numFmtId="166" fontId="21" fillId="3" borderId="39" xfId="1" applyNumberFormat="1" applyFont="1" applyFill="1" applyBorder="1" applyAlignment="1">
      <alignment vertical="center"/>
    </xf>
    <xf numFmtId="43" fontId="21" fillId="3" borderId="39" xfId="1" applyNumberFormat="1" applyFont="1" applyFill="1" applyBorder="1" applyAlignment="1">
      <alignment horizontal="center" vertical="center"/>
    </xf>
    <xf numFmtId="0" fontId="21" fillId="3" borderId="39" xfId="0" applyFont="1" applyFill="1" applyBorder="1" applyAlignment="1">
      <alignment vertical="center"/>
    </xf>
    <xf numFmtId="169" fontId="23" fillId="3" borderId="37" xfId="6" applyNumberFormat="1" applyFont="1" applyFill="1" applyBorder="1" applyAlignment="1" applyProtection="1">
      <alignment horizontal="right" vertical="center"/>
    </xf>
    <xf numFmtId="169" fontId="23" fillId="3" borderId="41" xfId="6" applyNumberFormat="1" applyFont="1" applyFill="1" applyBorder="1" applyAlignment="1" applyProtection="1">
      <alignment horizontal="right" vertical="center"/>
    </xf>
    <xf numFmtId="0" fontId="21" fillId="15" borderId="10" xfId="0" applyFont="1" applyFill="1" applyBorder="1" applyAlignment="1">
      <alignment horizontal="center" vertical="center"/>
    </xf>
    <xf numFmtId="2" fontId="21" fillId="0" borderId="1" xfId="0" quotePrefix="1" applyNumberFormat="1" applyFont="1" applyFill="1" applyBorder="1" applyAlignment="1">
      <alignment horizontal="center" vertical="center"/>
    </xf>
    <xf numFmtId="166" fontId="6" fillId="12" borderId="0" xfId="1" applyNumberFormat="1" applyFont="1" applyFill="1" applyAlignment="1">
      <alignment wrapText="1"/>
    </xf>
    <xf numFmtId="166" fontId="6" fillId="12" borderId="0" xfId="1" applyNumberFormat="1" applyFont="1" applyFill="1" applyAlignment="1">
      <alignment horizontal="left" wrapText="1"/>
    </xf>
  </cellXfs>
  <cellStyles count="7">
    <cellStyle name="Comma" xfId="1" builtinId="3"/>
    <cellStyle name="Currency" xfId="4" builtinId="4"/>
    <cellStyle name="Currency 2" xfId="6"/>
    <cellStyle name="Normal" xfId="0" builtinId="0"/>
    <cellStyle name="Normal 2 10" xfId="2"/>
    <cellStyle name="Normal 53" xfId="3"/>
    <cellStyle name="Percent" xfId="5" builtinId="5"/>
  </cellStyles>
  <dxfs count="60">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numFmt numFmtId="166"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0_);_(* \(#,##0.0\);_(* &quot;-&quot;??_);_(@_)"/>
    </dxf>
    <dxf>
      <font>
        <b val="0"/>
        <i val="0"/>
        <strike val="0"/>
        <condense val="0"/>
        <extend val="0"/>
        <outline val="0"/>
        <shadow val="0"/>
        <u val="none"/>
        <vertAlign val="baseline"/>
        <sz val="11"/>
        <color theme="1"/>
        <name val="Calibri"/>
        <scheme val="minor"/>
      </font>
      <numFmt numFmtId="167"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_(* #,##0.00_);_(* \(#,##0.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822960</xdr:colOff>
      <xdr:row>2</xdr:row>
      <xdr:rowOff>114299</xdr:rowOff>
    </xdr:from>
    <xdr:ext cx="3756660" cy="5476875"/>
    <xdr:sp macro="" textlink="">
      <xdr:nvSpPr>
        <xdr:cNvPr id="2" name="TextBox 1"/>
        <xdr:cNvSpPr txBox="1"/>
      </xdr:nvSpPr>
      <xdr:spPr>
        <a:xfrm>
          <a:off x="8823960" y="495299"/>
          <a:ext cx="3756660" cy="54768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tab. These totals are also required to be traceable to the totals from the details tabs (Labour+Material+Travel+ODCs)= Grand Total= CLIN Summary Tab. The "Automatic Checks" tab provides  a limited number of checks to help the bidder ensure the bid is accurate and traceable.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6</xdr:col>
      <xdr:colOff>982981</xdr:colOff>
      <xdr:row>20</xdr:row>
      <xdr:rowOff>146686</xdr:rowOff>
    </xdr:from>
    <xdr:to>
      <xdr:col>11</xdr:col>
      <xdr:colOff>501477</xdr:colOff>
      <xdr:row>26</xdr:row>
      <xdr:rowOff>17145</xdr:rowOff>
    </xdr:to>
    <xdr:pic>
      <xdr:nvPicPr>
        <xdr:cNvPr id="3" name="Picture 2"/>
        <xdr:cNvPicPr>
          <a:picLocks noChangeAspect="1"/>
        </xdr:cNvPicPr>
      </xdr:nvPicPr>
      <xdr:blipFill>
        <a:blip xmlns:r="http://schemas.openxmlformats.org/officeDocument/2006/relationships" r:embed="rId1"/>
        <a:stretch>
          <a:fillRect/>
        </a:stretch>
      </xdr:blipFill>
      <xdr:spPr>
        <a:xfrm>
          <a:off x="10222231" y="4356736"/>
          <a:ext cx="3509471" cy="1013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38100</xdr:colOff>
      <xdr:row>4</xdr:row>
      <xdr:rowOff>0</xdr:rowOff>
    </xdr:from>
    <xdr:ext cx="3482340" cy="4397999"/>
    <xdr:sp macro="" textlink="">
      <xdr:nvSpPr>
        <xdr:cNvPr id="2" name="TextBox 1"/>
        <xdr:cNvSpPr txBox="1"/>
      </xdr:nvSpPr>
      <xdr:spPr>
        <a:xfrm>
          <a:off x="17325975" y="971550"/>
          <a:ext cx="3482340" cy="439799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 A) Columns may be added to the right of the current table; two columns "Unit Price" and "Total Firm Fixed Price" would be added for each additional currency of the bid 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(Labour+Material+Travel+ODC)= Grand Total= CLIN Summary Tab. The "Automatic Checks" tab provides  a limited number of checks to help the bidder ensure the bid is accurate and traceable. </a:t>
          </a:r>
          <a:endParaRPr lang="en-US">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5715</xdr:colOff>
      <xdr:row>4</xdr:row>
      <xdr:rowOff>17145</xdr:rowOff>
    </xdr:from>
    <xdr:ext cx="2887980" cy="7153625"/>
    <xdr:sp macro="" textlink="">
      <xdr:nvSpPr>
        <xdr:cNvPr id="2" name="TextBox 1"/>
        <xdr:cNvSpPr txBox="1"/>
      </xdr:nvSpPr>
      <xdr:spPr>
        <a:xfrm>
          <a:off x="18617565" y="2769870"/>
          <a:ext cx="2887980" cy="715362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19</xdr:col>
      <xdr:colOff>243840</xdr:colOff>
      <xdr:row>3</xdr:row>
      <xdr:rowOff>167640</xdr:rowOff>
    </xdr:from>
    <xdr:ext cx="3482340" cy="6120265"/>
    <xdr:sp macro="" textlink="">
      <xdr:nvSpPr>
        <xdr:cNvPr id="2" name="TextBox 1"/>
        <xdr:cNvSpPr txBox="1"/>
      </xdr:nvSpPr>
      <xdr:spPr>
        <a:xfrm>
          <a:off x="19112865" y="2729865"/>
          <a:ext cx="3482340" cy="612026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table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17145</xdr:colOff>
      <xdr:row>3</xdr:row>
      <xdr:rowOff>177165</xdr:rowOff>
    </xdr:from>
    <xdr:ext cx="3611880" cy="5603585"/>
    <xdr:sp macro="" textlink="">
      <xdr:nvSpPr>
        <xdr:cNvPr id="2" name="TextBox 1"/>
        <xdr:cNvSpPr txBox="1"/>
      </xdr:nvSpPr>
      <xdr:spPr>
        <a:xfrm>
          <a:off x="10456545" y="304419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3810</xdr:colOff>
      <xdr:row>4</xdr:row>
      <xdr:rowOff>17145</xdr:rowOff>
    </xdr:from>
    <xdr:ext cx="3611880" cy="5603585"/>
    <xdr:sp macro="" textlink="">
      <xdr:nvSpPr>
        <xdr:cNvPr id="2" name="TextBox 1"/>
        <xdr:cNvSpPr txBox="1"/>
      </xdr:nvSpPr>
      <xdr:spPr>
        <a:xfrm>
          <a:off x="10271760" y="307467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0</xdr:colOff>
      <xdr:row>7</xdr:row>
      <xdr:rowOff>15240</xdr:rowOff>
    </xdr:from>
    <xdr:to>
      <xdr:col>7</xdr:col>
      <xdr:colOff>30480</xdr:colOff>
      <xdr:row>13</xdr:row>
      <xdr:rowOff>152400</xdr:rowOff>
    </xdr:to>
    <xdr:sp macro="" textlink="">
      <xdr:nvSpPr>
        <xdr:cNvPr id="2" name="TextBox 1"/>
        <xdr:cNvSpPr txBox="1"/>
      </xdr:nvSpPr>
      <xdr:spPr>
        <a:xfrm>
          <a:off x="5486400" y="1777365"/>
          <a:ext cx="5059680" cy="12801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bidders list any and all rates included in their bid to include (but not limited to):</a:t>
          </a:r>
        </a:p>
        <a:p>
          <a:r>
            <a:rPr lang="en-US" sz="1100" b="0" baseline="0"/>
            <a:t>Overhead, Labour Fringe, Material handling, General &amp;Administrative, etc.</a:t>
          </a:r>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wss.nr.ncia/Users/Michail.Kanellakis/Desktop/Actual%20Projects/5.%20NSP014303%20SEMARCIS/2.%20TBCE/PSC-INV-IES-O&amp;M/Cost%20Analyst%20Versions/20190812_NU_TBCE%20SEMARCIS%20v0.7_&#914;&#927;&#913;_TBCE_HP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
      <sheetName val="Definitions and Groundrules"/>
      <sheetName val="Mapping"/>
      <sheetName val="7.1 Project Cost Summary"/>
      <sheetName val="7.2 Project Expenditure Profile"/>
      <sheetName val="7.3 O&amp;M Costs "/>
      <sheetName val="7.4 Life Cycle Costs"/>
      <sheetName val="Appendix A Detailed Costs WBS"/>
      <sheetName val="Contractor Labour Rates"/>
      <sheetName val="NCIA Labour Rates"/>
      <sheetName val="PDIEM19"/>
      <sheetName val="Inputs"/>
      <sheetName val="IES"/>
      <sheetName val="PSC"/>
    </sheetNames>
    <sheetDataSet>
      <sheetData sheetId="0"/>
      <sheetData sheetId="1"/>
      <sheetData sheetId="2"/>
      <sheetData sheetId="3"/>
      <sheetData sheetId="4"/>
      <sheetData sheetId="5"/>
      <sheetData sheetId="6"/>
      <sheetData sheetId="7"/>
      <sheetData sheetId="8"/>
      <sheetData sheetId="9"/>
      <sheetData sheetId="10"/>
      <sheetData sheetId="11">
        <row r="13">
          <cell r="C13">
            <v>0.02</v>
          </cell>
        </row>
        <row r="14">
          <cell r="C14">
            <v>0.02</v>
          </cell>
        </row>
        <row r="18">
          <cell r="C18">
            <v>0.05</v>
          </cell>
        </row>
        <row r="19">
          <cell r="C19">
            <v>0.15</v>
          </cell>
        </row>
        <row r="20">
          <cell r="C20">
            <v>1.1268</v>
          </cell>
        </row>
      </sheetData>
      <sheetData sheetId="12"/>
      <sheetData sheetId="13"/>
    </sheetDataSet>
  </externalBook>
</externalLink>
</file>

<file path=xl/tables/table1.xml><?xml version="1.0" encoding="utf-8"?>
<table xmlns="http://schemas.openxmlformats.org/spreadsheetml/2006/main" id="1" name="CLIN2_Labour102" displayName="CLIN2_Labour102" ref="B2:S59" totalsRowCount="1" headerRowDxfId="59">
  <autoFilter ref="B2:S58"/>
  <tableColumns count="18">
    <tableColumn id="1" name="CLIN" totalsRowLabel="Total"/>
    <tableColumn id="2" name="Labour Category"/>
    <tableColumn id="10" name="Currency" dataDxfId="58" totalsRowDxfId="57" dataCellStyle="Comma"/>
    <tableColumn id="17" name="Man-Days_x000a_2020"/>
    <tableColumn id="16" name="Man-Days_x000a_2021"/>
    <tableColumn id="14" name="Man-Days_x000a_2022"/>
    <tableColumn id="9" name="Man-Days_x000a_2023"/>
    <tableColumn id="23" name="Man-Days_x000a_2024" dataDxfId="56"/>
    <tableColumn id="13" name="Labour rate_x000a_2020" dataDxfId="55" totalsRowDxfId="54" dataCellStyle="Comma"/>
    <tableColumn id="12" name="Labour rate_x000a_2021" dataDxfId="53" totalsRowDxfId="52" dataCellStyle="Comma"/>
    <tableColumn id="18" name="Labour rate_x000a_2022" dataDxfId="51" totalsRowDxfId="50" dataCellStyle="Comma"/>
    <tableColumn id="15" name="Labour rate_x000a_2023" dataDxfId="49" totalsRowDxfId="48" dataCellStyle="Comma"/>
    <tableColumn id="29" name="Labour rate_x000a_2024" dataDxfId="47" totalsRowDxfId="46" dataCellStyle="Comma"/>
    <tableColumn id="6" name="Extended cost" dataDxfId="45" totalsRowDxfId="44" dataCellStyle="Comma">
      <calculatedColumnFormula>(#REF!*#REF!)+(E3*J3)*(F3*K3)</calculatedColumnFormula>
    </tableColumn>
    <tableColumn id="11" name="Expat Allowance (ONLY if applicable)" dataDxfId="43" dataCellStyle="Comma"/>
    <tableColumn id="8" name="Profit " dataDxfId="42" totalsRowDxfId="41" dataCellStyle="Comma">
      <calculatedColumnFormula>(O3+P3)*Rates!#REF!</calculatedColumnFormula>
    </tableColumn>
    <tableColumn id="5" name="Fully burdened cost" totalsRowFunction="sum" dataDxfId="40" totalsRowDxfId="39" dataCellStyle="Comma">
      <calculatedColumnFormula>CLIN2_Labour102[[#This Row],[Extended cost]]+CLIN2_Labour102[[#This Row],[Expat Allowance (ONLY if applicable)]]+CLIN2_Labour102[[#This Row],[Profit ]]</calculatedColumnFormula>
    </tableColumn>
    <tableColumn id="7" name="Subcontracted/ Name of Subcontractor" dataDxfId="38" totalsRowDxfId="37" dataCellStyle="Comma"/>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S59" totalsRowCount="1" headerRowDxfId="36">
  <autoFilter ref="B2:S58"/>
  <tableColumns count="18">
    <tableColumn id="1" name="CLIN" totalsRowLabel="Total"/>
    <tableColumn id="11" name="Equipment Name "/>
    <tableColumn id="2" name="Item Description"/>
    <tableColumn id="8" name="Currency " dataDxfId="35" dataCellStyle="Comma"/>
    <tableColumn id="12" name="Quantity_x000a_2020"/>
    <tableColumn id="10" name="Quantity_x000a_2021"/>
    <tableColumn id="13" name="Quantity_x000a_2022"/>
    <tableColumn id="9" name="Quantity_x000a_2023"/>
    <tableColumn id="23" name="Quantity_x000a_2024" dataDxfId="34"/>
    <tableColumn id="14" name="Unit cost_x000a_2020" dataDxfId="33" totalsRowDxfId="32" dataCellStyle="Comma"/>
    <tableColumn id="15" name="Unit cost_x000a_2021" dataDxfId="31" totalsRowDxfId="30" dataCellStyle="Comma"/>
    <tableColumn id="18" name="Unit cost_x000a_2022" dataDxfId="29" totalsRowDxfId="28" dataCellStyle="Comma"/>
    <tableColumn id="17" name="Unit cost_x000a_2023" dataDxfId="27" totalsRowDxfId="26" dataCellStyle="Comma"/>
    <tableColumn id="28" name="Unit cost_x000a_2024" dataDxfId="25" totalsRowDxfId="24" dataCellStyle="Comma"/>
    <tableColumn id="6" name="Extended cost" dataDxfId="23" totalsRowDxfId="22" dataCellStyle="Comma">
      <calculatedColumnFormula>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calculatedColumnFormula>
    </tableColumn>
    <tableColumn id="16" name="Profit" dataDxfId="21" totalsRowDxfId="20" dataCellStyle="Comma">
      <calculatedColumnFormula>P3*$V$2</calculatedColumnFormula>
    </tableColumn>
    <tableColumn id="5" name="Fully burdened cost" totalsRowFunction="sum" dataDxfId="19" totalsRowDxfId="18" dataCellStyle="Comma">
      <calculatedColumnFormula>P3+Q3</calculatedColumnFormula>
    </tableColumn>
    <tableColumn id="7" name="Subcontracted/ Name of Subcontractor" dataDxfId="17" totalsRowDxfId="16" dataCellStyle="Comma"/>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K59" totalsRowCount="1" headerRowDxfId="15">
  <autoFilter ref="B2:K58"/>
  <tableColumns count="10">
    <tableColumn id="1" name="CLIN" totalsRowLabel="Total"/>
    <tableColumn id="5" name="Origin/Destination"/>
    <tableColumn id="10" name="Year"/>
    <tableColumn id="7" name="Currency" dataDxfId="14" dataCellStyle="Comma"/>
    <tableColumn id="6" name="Nr of_x000a_trips"/>
    <tableColumn id="2" name="Nr of_x000a_people"/>
    <tableColumn id="3" name="Nr of Days_x000a_per trip"/>
    <tableColumn id="4" name="Cost per roundtrip" dataDxfId="13" totalsRowDxfId="12" dataCellStyle="Currency"/>
    <tableColumn id="9" name="Per Diem" dataDxfId="11" totalsRowDxfId="10" dataCellStyle="Currency"/>
    <tableColumn id="8" name="Total Cost" totalsRowFunction="sum" dataDxfId="9" totalsRowDxfId="8" dataCellStyle="Currency"/>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J59" totalsRowCount="1" headerRowDxfId="7">
  <autoFilter ref="B2:J58"/>
  <tableColumns count="9">
    <tableColumn id="1" name="CLIN" totalsRowLabel="Total"/>
    <tableColumn id="2" name="Item Name"/>
    <tableColumn id="3" name="Item Description"/>
    <tableColumn id="10" name="Year" dataDxfId="6"/>
    <tableColumn id="8" name="Currency" dataDxfId="5"/>
    <tableColumn id="9" name="Unit Type_x000a_(MD's, lot, etc.)" dataDxfId="4" dataCellStyle="Comma"/>
    <tableColumn id="4" name="Quantity"/>
    <tableColumn id="5" name="Unit cost " dataDxfId="3" totalsRowDxfId="2" dataCellStyle="Currency"/>
    <tableColumn id="6" name="Total Cost" totalsRowFunction="sum" dataDxfId="1" totalsRowDxfId="0" dataCellStyle="Currency">
      <calculatedColumnFormula>H3*I3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9"/>
  <sheetViews>
    <sheetView workbookViewId="0">
      <pane ySplit="1" topLeftCell="A2" activePane="bottomLeft" state="frozen"/>
      <selection pane="bottomLeft" activeCell="G4" sqref="G4"/>
    </sheetView>
  </sheetViews>
  <sheetFormatPr defaultColWidth="9.1796875" defaultRowHeight="12.5" x14ac:dyDescent="0.25"/>
  <cols>
    <col min="1" max="1" width="1.81640625" style="14" customWidth="1"/>
    <col min="2" max="2" width="20.1796875" style="14" customWidth="1"/>
    <col min="3" max="3" width="118.1796875" style="14" customWidth="1"/>
    <col min="4" max="4" width="45.1796875" style="14" customWidth="1"/>
    <col min="5" max="5" width="2.1796875" style="14" customWidth="1"/>
    <col min="6" max="16384" width="9.1796875" style="14"/>
  </cols>
  <sheetData>
    <row r="1" spans="2:4" ht="23.5" x14ac:dyDescent="0.25">
      <c r="B1" s="13" t="s">
        <v>56</v>
      </c>
    </row>
    <row r="2" spans="2:4" ht="14.5" x14ac:dyDescent="0.35">
      <c r="B2" s="15"/>
    </row>
    <row r="3" spans="2:4" ht="15" thickBot="1" x14ac:dyDescent="0.3">
      <c r="B3" s="47" t="s">
        <v>47</v>
      </c>
      <c r="C3" s="48"/>
    </row>
    <row r="4" spans="2:4" ht="318" customHeight="1" x14ac:dyDescent="0.25">
      <c r="B4" s="49"/>
      <c r="C4" s="50" t="s">
        <v>213</v>
      </c>
    </row>
    <row r="5" spans="2:4" x14ac:dyDescent="0.25">
      <c r="B5" s="16"/>
      <c r="C5" s="16"/>
      <c r="D5" s="16"/>
    </row>
    <row r="6" spans="2:4" ht="14.5" x14ac:dyDescent="0.35">
      <c r="B6" s="27" t="s">
        <v>57</v>
      </c>
      <c r="C6" s="27" t="s">
        <v>12</v>
      </c>
      <c r="D6" s="4"/>
    </row>
    <row r="7" spans="2:4" ht="224.25" customHeight="1" x14ac:dyDescent="0.35">
      <c r="B7" s="28" t="s">
        <v>58</v>
      </c>
      <c r="C7" s="29" t="s">
        <v>214</v>
      </c>
      <c r="D7" s="4"/>
    </row>
    <row r="8" spans="2:4" ht="52.5" customHeight="1" x14ac:dyDescent="0.35">
      <c r="B8" s="30" t="s">
        <v>59</v>
      </c>
      <c r="C8" s="31" t="s">
        <v>215</v>
      </c>
      <c r="D8" s="4"/>
    </row>
    <row r="9" spans="2:4" ht="14.5" x14ac:dyDescent="0.35">
      <c r="D9"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14"/>
  <sheetViews>
    <sheetView workbookViewId="0">
      <selection activeCell="C27" sqref="C27"/>
    </sheetView>
  </sheetViews>
  <sheetFormatPr defaultColWidth="8.81640625" defaultRowHeight="14.5" x14ac:dyDescent="0.35"/>
  <cols>
    <col min="1" max="1" width="1.81640625" style="4" customWidth="1"/>
    <col min="2" max="2" width="10.1796875" style="4" customWidth="1"/>
    <col min="3" max="3" width="50.1796875" style="4" customWidth="1"/>
    <col min="4" max="4" width="19.81640625" style="4" customWidth="1"/>
    <col min="5" max="6" width="8.81640625" style="4"/>
    <col min="7" max="7" width="24.453125" style="4" customWidth="1"/>
    <col min="8" max="16384" width="8.81640625" style="4"/>
  </cols>
  <sheetData>
    <row r="2" spans="2:5" x14ac:dyDescent="0.35">
      <c r="D2" s="17" t="s">
        <v>100</v>
      </c>
      <c r="E2" s="17"/>
    </row>
    <row r="3" spans="2:5" ht="34" x14ac:dyDescent="0.35">
      <c r="B3" s="109" t="s">
        <v>44</v>
      </c>
      <c r="C3" s="109" t="s">
        <v>43</v>
      </c>
      <c r="D3" s="109" t="s">
        <v>54</v>
      </c>
    </row>
    <row r="4" spans="2:5" ht="14.5" customHeight="1" x14ac:dyDescent="0.35">
      <c r="B4" s="110"/>
      <c r="C4" s="111" t="s">
        <v>90</v>
      </c>
      <c r="D4" s="108" t="s">
        <v>24</v>
      </c>
    </row>
    <row r="5" spans="2:5" ht="25.5" customHeight="1" x14ac:dyDescent="0.35">
      <c r="B5" s="112" t="s">
        <v>89</v>
      </c>
      <c r="C5" s="113"/>
      <c r="D5" s="140">
        <f>SUBTOTAL(9,D6:D14)</f>
        <v>0</v>
      </c>
    </row>
    <row r="6" spans="2:5" x14ac:dyDescent="0.35">
      <c r="B6" s="114" t="s">
        <v>14</v>
      </c>
      <c r="C6" s="114" t="s">
        <v>186</v>
      </c>
      <c r="D6" s="115">
        <f>'CLIN Summary'!K14</f>
        <v>0</v>
      </c>
    </row>
    <row r="7" spans="2:5" x14ac:dyDescent="0.35">
      <c r="B7" s="114" t="s">
        <v>15</v>
      </c>
      <c r="C7" s="114" t="s">
        <v>230</v>
      </c>
      <c r="D7" s="115">
        <f>'CLIN Summary'!K19</f>
        <v>0</v>
      </c>
    </row>
    <row r="8" spans="2:5" x14ac:dyDescent="0.35">
      <c r="B8" s="114" t="s">
        <v>45</v>
      </c>
      <c r="C8" s="114" t="s">
        <v>231</v>
      </c>
      <c r="D8" s="115">
        <f>'CLIN Summary'!K36</f>
        <v>0</v>
      </c>
    </row>
    <row r="9" spans="2:5" x14ac:dyDescent="0.35">
      <c r="B9" s="114" t="s">
        <v>18</v>
      </c>
      <c r="C9" s="114" t="s">
        <v>212</v>
      </c>
      <c r="D9" s="115">
        <f>'CLIN Summary'!K46</f>
        <v>0</v>
      </c>
    </row>
    <row r="10" spans="2:5" x14ac:dyDescent="0.35">
      <c r="B10" s="114" t="s">
        <v>19</v>
      </c>
      <c r="C10" s="114" t="s">
        <v>189</v>
      </c>
      <c r="D10" s="115">
        <f>'CLIN Summary'!K53</f>
        <v>0</v>
      </c>
    </row>
    <row r="11" spans="2:5" x14ac:dyDescent="0.35">
      <c r="B11" s="114" t="s">
        <v>227</v>
      </c>
      <c r="C11" s="114" t="s">
        <v>277</v>
      </c>
      <c r="D11" s="115">
        <f>'CLIN Summary'!K57</f>
        <v>0</v>
      </c>
    </row>
    <row r="12" spans="2:5" x14ac:dyDescent="0.35">
      <c r="B12" s="114" t="s">
        <v>228</v>
      </c>
      <c r="C12" s="114" t="s">
        <v>232</v>
      </c>
      <c r="D12" s="115">
        <f>'CLIN Summary'!K62</f>
        <v>0</v>
      </c>
    </row>
    <row r="13" spans="2:5" x14ac:dyDescent="0.35">
      <c r="B13" s="114" t="s">
        <v>229</v>
      </c>
      <c r="C13" s="114" t="s">
        <v>233</v>
      </c>
      <c r="D13" s="115">
        <f>'CLIN Summary'!K68</f>
        <v>0</v>
      </c>
    </row>
    <row r="14" spans="2:5" x14ac:dyDescent="0.35">
      <c r="B14" s="114" t="s">
        <v>276</v>
      </c>
      <c r="C14" s="114" t="s">
        <v>234</v>
      </c>
      <c r="D14" s="115">
        <f>'CLIN Summary'!K71</f>
        <v>0</v>
      </c>
    </row>
  </sheetData>
  <pageMargins left="0.70866141732283472" right="0.70866141732283472" top="0.74803149606299213" bottom="0.74803149606299213" header="0.31496062992125984" footer="0.31496062992125984"/>
  <pageSetup paperSize="9" orientation="landscape" horizontalDpi="1200" verticalDpi="1200" r:id="rId1"/>
  <headerFooter>
    <oddHeader>&amp;CNATO UNCLASSIFIED&amp;RCO-14252-NNMS</oddHeader>
    <oddFooter>&amp;CNATO UNCLASSIFIED&amp;RCO-14252-NNMS</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Q74"/>
  <sheetViews>
    <sheetView tabSelected="1" zoomScaleNormal="100" workbookViewId="0">
      <pane ySplit="3" topLeftCell="A49" activePane="bottomLeft" state="frozen"/>
      <selection pane="bottomLeft" activeCell="E61" sqref="E61"/>
    </sheetView>
  </sheetViews>
  <sheetFormatPr defaultColWidth="9.1796875" defaultRowHeight="13" x14ac:dyDescent="0.35"/>
  <cols>
    <col min="1" max="1" width="1.81640625" style="68" customWidth="1"/>
    <col min="2" max="2" width="7.81640625" style="68" customWidth="1"/>
    <col min="3" max="3" width="71.453125" style="68" customWidth="1"/>
    <col min="4" max="4" width="12.54296875" style="68" bestFit="1" customWidth="1"/>
    <col min="5" max="5" width="20.81640625" style="68" customWidth="1"/>
    <col min="6" max="6" width="18.1796875" style="68" customWidth="1"/>
    <col min="7" max="7" width="22.1796875" style="68" bestFit="1" customWidth="1"/>
    <col min="8" max="8" width="16.1796875" style="68" bestFit="1" customWidth="1"/>
    <col min="9" max="9" width="8" style="68" customWidth="1"/>
    <col min="10" max="10" width="16.54296875" style="68" bestFit="1" customWidth="1"/>
    <col min="11" max="11" width="12" style="85" customWidth="1"/>
    <col min="12" max="12" width="11.453125" style="68" customWidth="1"/>
    <col min="13" max="13" width="44.453125" style="68" customWidth="1"/>
    <col min="14" max="14" width="1.81640625" style="68" customWidth="1"/>
    <col min="15" max="16" width="9.1796875" style="68"/>
    <col min="17" max="17" width="10.1796875" style="68" bestFit="1" customWidth="1"/>
    <col min="18" max="16384" width="9.1796875" style="68"/>
  </cols>
  <sheetData>
    <row r="1" spans="1:13" ht="15.5" x14ac:dyDescent="0.35">
      <c r="A1" s="67"/>
      <c r="B1" s="91" t="s">
        <v>401</v>
      </c>
      <c r="C1" s="92"/>
      <c r="D1" s="92"/>
      <c r="E1" s="92"/>
      <c r="F1" s="93"/>
      <c r="G1" s="92"/>
      <c r="H1" s="92"/>
      <c r="I1" s="92"/>
      <c r="J1" s="92"/>
      <c r="K1" s="92"/>
      <c r="L1" s="92"/>
      <c r="M1" s="94"/>
    </row>
    <row r="2" spans="1:13" ht="14.5" x14ac:dyDescent="0.35">
      <c r="A2" s="67"/>
      <c r="B2" s="95" t="s">
        <v>384</v>
      </c>
      <c r="C2" s="96"/>
      <c r="D2" s="96"/>
      <c r="E2" s="96"/>
      <c r="F2" s="97"/>
      <c r="G2" s="96"/>
      <c r="H2" s="96"/>
      <c r="I2" s="96"/>
      <c r="J2" s="96"/>
      <c r="K2" s="96"/>
      <c r="L2" s="96"/>
      <c r="M2" s="98"/>
    </row>
    <row r="3" spans="1:13" s="71" customFormat="1" ht="26" x14ac:dyDescent="0.35">
      <c r="A3" s="69"/>
      <c r="B3" s="88" t="s">
        <v>11</v>
      </c>
      <c r="C3" s="89" t="s">
        <v>67</v>
      </c>
      <c r="D3" s="89" t="s">
        <v>68</v>
      </c>
      <c r="E3" s="89" t="s">
        <v>69</v>
      </c>
      <c r="F3" s="89" t="s">
        <v>70</v>
      </c>
      <c r="G3" s="89" t="s">
        <v>91</v>
      </c>
      <c r="H3" s="89" t="s">
        <v>22</v>
      </c>
      <c r="I3" s="89" t="s">
        <v>1</v>
      </c>
      <c r="J3" s="89" t="s">
        <v>71</v>
      </c>
      <c r="K3" s="90" t="s">
        <v>46</v>
      </c>
      <c r="L3" s="89" t="s">
        <v>17</v>
      </c>
      <c r="M3" s="70" t="s">
        <v>210</v>
      </c>
    </row>
    <row r="4" spans="1:13" s="71" customFormat="1" x14ac:dyDescent="0.35">
      <c r="B4" s="72"/>
      <c r="C4" s="73"/>
      <c r="D4" s="73"/>
      <c r="E4" s="73"/>
      <c r="F4" s="73"/>
      <c r="G4" s="73"/>
      <c r="H4" s="73"/>
      <c r="I4" s="73"/>
      <c r="J4" s="74" t="s">
        <v>90</v>
      </c>
      <c r="K4" s="189" t="s">
        <v>24</v>
      </c>
      <c r="L4" s="75"/>
      <c r="M4" s="138"/>
    </row>
    <row r="5" spans="1:13" x14ac:dyDescent="0.35">
      <c r="B5" s="142" t="s">
        <v>238</v>
      </c>
      <c r="C5" s="87" t="s">
        <v>183</v>
      </c>
      <c r="D5" s="76"/>
      <c r="E5" s="77"/>
      <c r="F5" s="76"/>
      <c r="G5" s="76"/>
      <c r="H5" s="76"/>
      <c r="I5" s="78"/>
      <c r="J5" s="79"/>
      <c r="K5" s="107" t="s">
        <v>131</v>
      </c>
      <c r="L5" s="80"/>
      <c r="M5" s="81"/>
    </row>
    <row r="6" spans="1:13" x14ac:dyDescent="0.35">
      <c r="B6" s="144" t="s">
        <v>342</v>
      </c>
      <c r="C6" s="118" t="s">
        <v>180</v>
      </c>
      <c r="D6" s="82" t="s">
        <v>222</v>
      </c>
      <c r="E6" s="83" t="s">
        <v>376</v>
      </c>
      <c r="F6" s="120" t="s">
        <v>181</v>
      </c>
      <c r="G6" s="120" t="s">
        <v>93</v>
      </c>
      <c r="H6" s="82" t="s">
        <v>184</v>
      </c>
      <c r="I6" s="82">
        <v>1</v>
      </c>
      <c r="J6" s="179">
        <v>0</v>
      </c>
      <c r="K6" s="180">
        <f t="shared" ref="K6:K13" si="0">I6*J6</f>
        <v>0</v>
      </c>
      <c r="L6" s="149" t="s">
        <v>95</v>
      </c>
      <c r="M6" s="84"/>
    </row>
    <row r="7" spans="1:13" x14ac:dyDescent="0.35">
      <c r="B7" s="144" t="s">
        <v>343</v>
      </c>
      <c r="C7" s="118" t="s">
        <v>224</v>
      </c>
      <c r="D7" s="82" t="s">
        <v>223</v>
      </c>
      <c r="E7" s="83" t="s">
        <v>292</v>
      </c>
      <c r="F7" s="120" t="s">
        <v>181</v>
      </c>
      <c r="G7" s="120" t="s">
        <v>93</v>
      </c>
      <c r="H7" s="82" t="s">
        <v>184</v>
      </c>
      <c r="I7" s="82">
        <v>3</v>
      </c>
      <c r="J7" s="179">
        <v>0</v>
      </c>
      <c r="K7" s="180">
        <f t="shared" si="0"/>
        <v>0</v>
      </c>
      <c r="L7" s="149" t="s">
        <v>95</v>
      </c>
      <c r="M7" s="84"/>
    </row>
    <row r="8" spans="1:13" x14ac:dyDescent="0.35">
      <c r="B8" s="144" t="s">
        <v>344</v>
      </c>
      <c r="C8" s="118" t="s">
        <v>357</v>
      </c>
      <c r="D8" s="82" t="s">
        <v>341</v>
      </c>
      <c r="E8" s="83" t="s">
        <v>294</v>
      </c>
      <c r="F8" s="120" t="s">
        <v>181</v>
      </c>
      <c r="G8" s="120" t="s">
        <v>356</v>
      </c>
      <c r="H8" s="82" t="s">
        <v>182</v>
      </c>
      <c r="I8" s="82">
        <v>1</v>
      </c>
      <c r="J8" s="179">
        <v>0</v>
      </c>
      <c r="K8" s="180">
        <f t="shared" si="0"/>
        <v>0</v>
      </c>
      <c r="L8" s="149" t="s">
        <v>95</v>
      </c>
      <c r="M8" s="84"/>
    </row>
    <row r="9" spans="1:13" x14ac:dyDescent="0.35">
      <c r="B9" s="144" t="s">
        <v>345</v>
      </c>
      <c r="C9" s="118" t="s">
        <v>297</v>
      </c>
      <c r="D9" s="82" t="s">
        <v>293</v>
      </c>
      <c r="E9" s="83" t="s">
        <v>295</v>
      </c>
      <c r="F9" s="120" t="s">
        <v>181</v>
      </c>
      <c r="G9" s="120" t="s">
        <v>356</v>
      </c>
      <c r="H9" s="82" t="s">
        <v>182</v>
      </c>
      <c r="I9" s="82">
        <v>1</v>
      </c>
      <c r="J9" s="179">
        <v>0</v>
      </c>
      <c r="K9" s="180">
        <f t="shared" si="0"/>
        <v>0</v>
      </c>
      <c r="L9" s="149" t="s">
        <v>95</v>
      </c>
      <c r="M9" s="150"/>
    </row>
    <row r="10" spans="1:13" x14ac:dyDescent="0.35">
      <c r="B10" s="144" t="s">
        <v>346</v>
      </c>
      <c r="C10" s="118" t="s">
        <v>298</v>
      </c>
      <c r="D10" s="82" t="s">
        <v>293</v>
      </c>
      <c r="E10" s="83" t="s">
        <v>292</v>
      </c>
      <c r="F10" s="120" t="s">
        <v>181</v>
      </c>
      <c r="G10" s="120" t="s">
        <v>356</v>
      </c>
      <c r="H10" s="82" t="s">
        <v>182</v>
      </c>
      <c r="I10" s="82">
        <v>1</v>
      </c>
      <c r="J10" s="179">
        <v>0</v>
      </c>
      <c r="K10" s="180">
        <f t="shared" si="0"/>
        <v>0</v>
      </c>
      <c r="L10" s="149" t="s">
        <v>95</v>
      </c>
      <c r="M10" s="150"/>
    </row>
    <row r="11" spans="1:13" x14ac:dyDescent="0.35">
      <c r="B11" s="144" t="s">
        <v>347</v>
      </c>
      <c r="C11" s="118" t="s">
        <v>299</v>
      </c>
      <c r="D11" s="82" t="s">
        <v>293</v>
      </c>
      <c r="E11" s="83" t="s">
        <v>291</v>
      </c>
      <c r="F11" s="120" t="s">
        <v>181</v>
      </c>
      <c r="G11" s="120" t="s">
        <v>356</v>
      </c>
      <c r="H11" s="82" t="s">
        <v>182</v>
      </c>
      <c r="I11" s="82">
        <v>1</v>
      </c>
      <c r="J11" s="179">
        <v>0</v>
      </c>
      <c r="K11" s="180">
        <f t="shared" si="0"/>
        <v>0</v>
      </c>
      <c r="L11" s="149" t="s">
        <v>95</v>
      </c>
      <c r="M11" s="150"/>
    </row>
    <row r="12" spans="1:13" x14ac:dyDescent="0.35">
      <c r="B12" s="144" t="s">
        <v>348</v>
      </c>
      <c r="C12" s="118" t="s">
        <v>225</v>
      </c>
      <c r="D12" s="82" t="s">
        <v>331</v>
      </c>
      <c r="E12" s="83" t="s">
        <v>291</v>
      </c>
      <c r="F12" s="120" t="s">
        <v>181</v>
      </c>
      <c r="G12" s="120" t="s">
        <v>356</v>
      </c>
      <c r="H12" s="82" t="s">
        <v>182</v>
      </c>
      <c r="I12" s="154">
        <v>5</v>
      </c>
      <c r="J12" s="181">
        <v>0</v>
      </c>
      <c r="K12" s="180">
        <f t="shared" si="0"/>
        <v>0</v>
      </c>
      <c r="L12" s="149" t="s">
        <v>95</v>
      </c>
      <c r="M12" s="150"/>
    </row>
    <row r="13" spans="1:13" x14ac:dyDescent="0.35">
      <c r="B13" s="144" t="s">
        <v>349</v>
      </c>
      <c r="C13" s="118" t="s">
        <v>226</v>
      </c>
      <c r="D13" s="82">
        <v>2.5</v>
      </c>
      <c r="E13" s="86" t="s">
        <v>296</v>
      </c>
      <c r="F13" s="120" t="s">
        <v>181</v>
      </c>
      <c r="G13" s="120" t="s">
        <v>93</v>
      </c>
      <c r="H13" s="82" t="s">
        <v>184</v>
      </c>
      <c r="I13" s="82">
        <v>4</v>
      </c>
      <c r="J13" s="182">
        <v>0</v>
      </c>
      <c r="K13" s="180">
        <f t="shared" si="0"/>
        <v>0</v>
      </c>
      <c r="L13" s="149" t="s">
        <v>95</v>
      </c>
      <c r="M13" s="150"/>
    </row>
    <row r="14" spans="1:13" s="67" customFormat="1" ht="13.5" thickBot="1" x14ac:dyDescent="0.4">
      <c r="B14" s="166" t="s">
        <v>132</v>
      </c>
      <c r="C14" s="163"/>
      <c r="D14" s="163"/>
      <c r="E14" s="164"/>
      <c r="F14" s="163"/>
      <c r="G14" s="163"/>
      <c r="H14" s="163"/>
      <c r="I14" s="165"/>
      <c r="J14" s="165"/>
      <c r="K14" s="183">
        <f>SUBTOTAL(9,K6:K13)</f>
        <v>0</v>
      </c>
      <c r="L14" s="163"/>
      <c r="M14" s="167"/>
    </row>
    <row r="15" spans="1:13" ht="13.5" thickTop="1" x14ac:dyDescent="0.35">
      <c r="B15" s="143" t="s">
        <v>239</v>
      </c>
      <c r="C15" s="134" t="s">
        <v>218</v>
      </c>
      <c r="D15" s="126"/>
      <c r="E15" s="129"/>
      <c r="F15" s="126"/>
      <c r="G15" s="126"/>
      <c r="H15" s="126"/>
      <c r="I15" s="130"/>
      <c r="J15" s="184"/>
      <c r="K15" s="185" t="s">
        <v>131</v>
      </c>
      <c r="L15" s="127"/>
      <c r="M15" s="128"/>
    </row>
    <row r="16" spans="1:13" x14ac:dyDescent="0.35">
      <c r="B16" s="144" t="s">
        <v>240</v>
      </c>
      <c r="C16" s="118" t="s">
        <v>235</v>
      </c>
      <c r="D16" s="82" t="s">
        <v>236</v>
      </c>
      <c r="E16" s="83" t="s">
        <v>377</v>
      </c>
      <c r="F16" s="120" t="s">
        <v>181</v>
      </c>
      <c r="G16" s="120" t="s">
        <v>93</v>
      </c>
      <c r="H16" s="82" t="s">
        <v>184</v>
      </c>
      <c r="I16" s="82">
        <v>1</v>
      </c>
      <c r="J16" s="179">
        <v>0</v>
      </c>
      <c r="K16" s="180">
        <f t="shared" ref="K16:K18" si="1">I16*J16</f>
        <v>0</v>
      </c>
      <c r="L16" s="149" t="s">
        <v>95</v>
      </c>
      <c r="M16" s="84"/>
    </row>
    <row r="17" spans="2:17" x14ac:dyDescent="0.35">
      <c r="B17" s="144" t="s">
        <v>350</v>
      </c>
      <c r="C17" s="161" t="s">
        <v>300</v>
      </c>
      <c r="D17" s="82">
        <v>3.3</v>
      </c>
      <c r="E17" s="83" t="s">
        <v>295</v>
      </c>
      <c r="F17" s="120" t="s">
        <v>181</v>
      </c>
      <c r="G17" s="120" t="s">
        <v>356</v>
      </c>
      <c r="H17" s="82" t="s">
        <v>267</v>
      </c>
      <c r="I17" s="82">
        <v>1</v>
      </c>
      <c r="J17" s="179">
        <v>0</v>
      </c>
      <c r="K17" s="180">
        <f t="shared" si="1"/>
        <v>0</v>
      </c>
      <c r="L17" s="149" t="s">
        <v>95</v>
      </c>
      <c r="M17" s="84"/>
    </row>
    <row r="18" spans="2:17" x14ac:dyDescent="0.35">
      <c r="B18" s="144" t="s">
        <v>351</v>
      </c>
      <c r="C18" s="118" t="s">
        <v>301</v>
      </c>
      <c r="D18" s="82">
        <v>3.4</v>
      </c>
      <c r="E18" s="83" t="s">
        <v>295</v>
      </c>
      <c r="F18" s="120" t="s">
        <v>181</v>
      </c>
      <c r="G18" s="120" t="s">
        <v>237</v>
      </c>
      <c r="H18" s="82" t="s">
        <v>270</v>
      </c>
      <c r="I18" s="82">
        <v>1</v>
      </c>
      <c r="J18" s="179">
        <v>0</v>
      </c>
      <c r="K18" s="180">
        <f t="shared" si="1"/>
        <v>0</v>
      </c>
      <c r="L18" s="149" t="s">
        <v>95</v>
      </c>
      <c r="M18" s="84"/>
    </row>
    <row r="19" spans="2:17" s="67" customFormat="1" ht="13.5" thickBot="1" x14ac:dyDescent="0.4">
      <c r="B19" s="168" t="s">
        <v>133</v>
      </c>
      <c r="C19" s="169"/>
      <c r="D19" s="169"/>
      <c r="E19" s="170"/>
      <c r="F19" s="169"/>
      <c r="G19" s="169"/>
      <c r="H19" s="169"/>
      <c r="I19" s="171"/>
      <c r="J19" s="171"/>
      <c r="K19" s="183">
        <f>SUBTOTAL(9,K16:K18)</f>
        <v>0</v>
      </c>
      <c r="L19" s="169"/>
      <c r="M19" s="172"/>
    </row>
    <row r="20" spans="2:17" ht="13.5" thickTop="1" x14ac:dyDescent="0.35">
      <c r="B20" s="145" t="s">
        <v>241</v>
      </c>
      <c r="C20" s="123" t="s">
        <v>216</v>
      </c>
      <c r="D20" s="175"/>
      <c r="E20" s="119"/>
      <c r="F20" s="83"/>
      <c r="G20" s="82"/>
      <c r="H20" s="82"/>
      <c r="I20" s="126"/>
      <c r="J20" s="186"/>
      <c r="K20" s="186"/>
      <c r="L20" s="127"/>
      <c r="M20" s="128"/>
      <c r="Q20" s="121" t="e">
        <f>SUM(K20:P20,#REF!,#REF!,K16,#REF!,K36)</f>
        <v>#REF!</v>
      </c>
    </row>
    <row r="21" spans="2:17" x14ac:dyDescent="0.35">
      <c r="B21" s="146" t="s">
        <v>242</v>
      </c>
      <c r="C21" s="141" t="s">
        <v>332</v>
      </c>
      <c r="D21" s="162" t="s">
        <v>316</v>
      </c>
      <c r="E21" s="119" t="s">
        <v>304</v>
      </c>
      <c r="F21" s="83" t="s">
        <v>185</v>
      </c>
      <c r="G21" s="82" t="s">
        <v>272</v>
      </c>
      <c r="H21" s="82" t="s">
        <v>188</v>
      </c>
      <c r="I21" s="82">
        <v>19</v>
      </c>
      <c r="J21" s="179">
        <v>0</v>
      </c>
      <c r="K21" s="180">
        <f>I21*J21</f>
        <v>0</v>
      </c>
      <c r="L21" s="149" t="s">
        <v>95</v>
      </c>
      <c r="M21" s="84"/>
    </row>
    <row r="22" spans="2:17" x14ac:dyDescent="0.35">
      <c r="B22" s="147" t="s">
        <v>243</v>
      </c>
      <c r="C22" s="141" t="s">
        <v>262</v>
      </c>
      <c r="D22" s="162" t="s">
        <v>317</v>
      </c>
      <c r="E22" s="119" t="s">
        <v>304</v>
      </c>
      <c r="F22" s="83" t="s">
        <v>185</v>
      </c>
      <c r="G22" s="82" t="s">
        <v>272</v>
      </c>
      <c r="H22" s="82" t="s">
        <v>188</v>
      </c>
      <c r="I22" s="82">
        <v>9</v>
      </c>
      <c r="J22" s="179">
        <v>0</v>
      </c>
      <c r="K22" s="180">
        <f t="shared" ref="K22:K35" si="2">I22*J22</f>
        <v>0</v>
      </c>
      <c r="L22" s="149" t="s">
        <v>95</v>
      </c>
      <c r="M22" s="84"/>
    </row>
    <row r="23" spans="2:17" x14ac:dyDescent="0.35">
      <c r="B23" s="146" t="s">
        <v>244</v>
      </c>
      <c r="C23" s="141" t="s">
        <v>263</v>
      </c>
      <c r="D23" s="162" t="s">
        <v>318</v>
      </c>
      <c r="E23" s="119" t="s">
        <v>304</v>
      </c>
      <c r="F23" s="83" t="s">
        <v>185</v>
      </c>
      <c r="G23" s="82" t="s">
        <v>272</v>
      </c>
      <c r="H23" s="82" t="s">
        <v>188</v>
      </c>
      <c r="I23" s="82">
        <v>9</v>
      </c>
      <c r="J23" s="179">
        <v>0</v>
      </c>
      <c r="K23" s="180">
        <f t="shared" si="2"/>
        <v>0</v>
      </c>
      <c r="L23" s="149" t="s">
        <v>95</v>
      </c>
      <c r="M23" s="84"/>
    </row>
    <row r="24" spans="2:17" x14ac:dyDescent="0.35">
      <c r="B24" s="147" t="s">
        <v>245</v>
      </c>
      <c r="C24" s="141" t="s">
        <v>261</v>
      </c>
      <c r="D24" s="162" t="s">
        <v>319</v>
      </c>
      <c r="E24" s="119" t="s">
        <v>304</v>
      </c>
      <c r="F24" s="83" t="s">
        <v>185</v>
      </c>
      <c r="G24" s="82" t="s">
        <v>272</v>
      </c>
      <c r="H24" s="82" t="s">
        <v>188</v>
      </c>
      <c r="I24" s="82">
        <v>11</v>
      </c>
      <c r="J24" s="179">
        <v>0</v>
      </c>
      <c r="K24" s="180">
        <f t="shared" si="2"/>
        <v>0</v>
      </c>
      <c r="L24" s="149" t="s">
        <v>95</v>
      </c>
      <c r="M24" s="84"/>
    </row>
    <row r="25" spans="2:17" x14ac:dyDescent="0.35">
      <c r="B25" s="146" t="s">
        <v>246</v>
      </c>
      <c r="C25" s="141" t="s">
        <v>338</v>
      </c>
      <c r="D25" s="162" t="s">
        <v>320</v>
      </c>
      <c r="E25" s="119" t="s">
        <v>304</v>
      </c>
      <c r="F25" s="83" t="s">
        <v>185</v>
      </c>
      <c r="G25" s="82" t="s">
        <v>272</v>
      </c>
      <c r="H25" s="82" t="s">
        <v>188</v>
      </c>
      <c r="I25" s="82">
        <v>9</v>
      </c>
      <c r="J25" s="179">
        <v>0</v>
      </c>
      <c r="K25" s="180">
        <f t="shared" si="2"/>
        <v>0</v>
      </c>
      <c r="L25" s="149" t="s">
        <v>95</v>
      </c>
      <c r="M25" s="84"/>
    </row>
    <row r="26" spans="2:17" x14ac:dyDescent="0.35">
      <c r="B26" s="147" t="s">
        <v>247</v>
      </c>
      <c r="C26" s="141" t="s">
        <v>264</v>
      </c>
      <c r="D26" s="162" t="s">
        <v>321</v>
      </c>
      <c r="E26" s="119" t="s">
        <v>304</v>
      </c>
      <c r="F26" s="83" t="s">
        <v>185</v>
      </c>
      <c r="G26" s="82" t="s">
        <v>272</v>
      </c>
      <c r="H26" s="82" t="s">
        <v>188</v>
      </c>
      <c r="I26" s="82">
        <v>10</v>
      </c>
      <c r="J26" s="179">
        <v>0</v>
      </c>
      <c r="K26" s="180">
        <f t="shared" si="2"/>
        <v>0</v>
      </c>
      <c r="L26" s="149" t="s">
        <v>95</v>
      </c>
      <c r="M26" s="84"/>
    </row>
    <row r="27" spans="2:17" x14ac:dyDescent="0.35">
      <c r="B27" s="146" t="s">
        <v>248</v>
      </c>
      <c r="C27" s="141" t="s">
        <v>265</v>
      </c>
      <c r="D27" s="162" t="s">
        <v>322</v>
      </c>
      <c r="E27" s="119" t="s">
        <v>304</v>
      </c>
      <c r="F27" s="83" t="s">
        <v>185</v>
      </c>
      <c r="G27" s="82" t="s">
        <v>272</v>
      </c>
      <c r="H27" s="82" t="s">
        <v>188</v>
      </c>
      <c r="I27" s="82">
        <v>10</v>
      </c>
      <c r="J27" s="179">
        <v>0</v>
      </c>
      <c r="K27" s="180">
        <f t="shared" si="2"/>
        <v>0</v>
      </c>
      <c r="L27" s="149" t="s">
        <v>95</v>
      </c>
      <c r="M27" s="84"/>
    </row>
    <row r="28" spans="2:17" x14ac:dyDescent="0.35">
      <c r="B28" s="147" t="s">
        <v>249</v>
      </c>
      <c r="C28" s="141" t="s">
        <v>333</v>
      </c>
      <c r="D28" s="162" t="s">
        <v>323</v>
      </c>
      <c r="E28" s="119" t="s">
        <v>304</v>
      </c>
      <c r="F28" s="83" t="s">
        <v>185</v>
      </c>
      <c r="G28" s="82" t="s">
        <v>272</v>
      </c>
      <c r="H28" s="82" t="s">
        <v>188</v>
      </c>
      <c r="I28" s="82">
        <v>1</v>
      </c>
      <c r="J28" s="179">
        <v>0</v>
      </c>
      <c r="K28" s="180">
        <f t="shared" si="2"/>
        <v>0</v>
      </c>
      <c r="L28" s="149" t="s">
        <v>95</v>
      </c>
      <c r="M28" s="84"/>
    </row>
    <row r="29" spans="2:17" x14ac:dyDescent="0.35">
      <c r="B29" s="146" t="s">
        <v>352</v>
      </c>
      <c r="C29" s="141" t="s">
        <v>325</v>
      </c>
      <c r="D29" s="162" t="s">
        <v>326</v>
      </c>
      <c r="E29" s="119" t="s">
        <v>304</v>
      </c>
      <c r="F29" s="83" t="s">
        <v>185</v>
      </c>
      <c r="G29" s="82" t="s">
        <v>272</v>
      </c>
      <c r="H29" s="82" t="s">
        <v>188</v>
      </c>
      <c r="I29" s="82">
        <v>9</v>
      </c>
      <c r="J29" s="179">
        <v>0</v>
      </c>
      <c r="K29" s="180">
        <f t="shared" si="2"/>
        <v>0</v>
      </c>
      <c r="L29" s="149" t="s">
        <v>95</v>
      </c>
      <c r="M29" s="84"/>
    </row>
    <row r="30" spans="2:17" x14ac:dyDescent="0.35">
      <c r="B30" s="147" t="s">
        <v>353</v>
      </c>
      <c r="C30" s="141" t="s">
        <v>334</v>
      </c>
      <c r="D30" s="162" t="s">
        <v>327</v>
      </c>
      <c r="E30" s="119" t="s">
        <v>304</v>
      </c>
      <c r="F30" s="83" t="s">
        <v>185</v>
      </c>
      <c r="G30" s="82" t="s">
        <v>272</v>
      </c>
      <c r="H30" s="82" t="s">
        <v>188</v>
      </c>
      <c r="I30" s="82">
        <v>9</v>
      </c>
      <c r="J30" s="179">
        <v>0</v>
      </c>
      <c r="K30" s="180">
        <f t="shared" si="2"/>
        <v>0</v>
      </c>
      <c r="L30" s="149" t="s">
        <v>95</v>
      </c>
      <c r="M30" s="84"/>
    </row>
    <row r="31" spans="2:17" x14ac:dyDescent="0.35">
      <c r="B31" s="146" t="s">
        <v>380</v>
      </c>
      <c r="C31" s="141" t="s">
        <v>378</v>
      </c>
      <c r="D31" s="162" t="s">
        <v>328</v>
      </c>
      <c r="E31" s="119" t="s">
        <v>304</v>
      </c>
      <c r="F31" s="83" t="s">
        <v>185</v>
      </c>
      <c r="G31" s="82" t="s">
        <v>272</v>
      </c>
      <c r="H31" s="82" t="s">
        <v>188</v>
      </c>
      <c r="I31" s="82">
        <v>9</v>
      </c>
      <c r="J31" s="179">
        <v>0</v>
      </c>
      <c r="K31" s="180">
        <f t="shared" si="2"/>
        <v>0</v>
      </c>
      <c r="L31" s="149" t="s">
        <v>95</v>
      </c>
      <c r="M31" s="84"/>
    </row>
    <row r="32" spans="2:17" x14ac:dyDescent="0.35">
      <c r="B32" s="147" t="s">
        <v>381</v>
      </c>
      <c r="C32" s="141" t="s">
        <v>335</v>
      </c>
      <c r="D32" s="162" t="s">
        <v>329</v>
      </c>
      <c r="E32" s="119" t="s">
        <v>304</v>
      </c>
      <c r="F32" s="83" t="s">
        <v>185</v>
      </c>
      <c r="G32" s="82" t="s">
        <v>272</v>
      </c>
      <c r="H32" s="82" t="s">
        <v>188</v>
      </c>
      <c r="I32" s="82">
        <v>9</v>
      </c>
      <c r="J32" s="179">
        <v>0</v>
      </c>
      <c r="K32" s="180">
        <f t="shared" si="2"/>
        <v>0</v>
      </c>
      <c r="L32" s="149" t="s">
        <v>95</v>
      </c>
      <c r="M32" s="84"/>
    </row>
    <row r="33" spans="2:13" x14ac:dyDescent="0.35">
      <c r="B33" s="146" t="s">
        <v>382</v>
      </c>
      <c r="C33" s="141" t="s">
        <v>336</v>
      </c>
      <c r="D33" s="162" t="s">
        <v>330</v>
      </c>
      <c r="E33" s="119" t="s">
        <v>304</v>
      </c>
      <c r="F33" s="83" t="s">
        <v>185</v>
      </c>
      <c r="G33" s="82" t="s">
        <v>272</v>
      </c>
      <c r="H33" s="82" t="s">
        <v>188</v>
      </c>
      <c r="I33" s="82">
        <v>9</v>
      </c>
      <c r="J33" s="179">
        <v>0</v>
      </c>
      <c r="K33" s="180">
        <f t="shared" si="2"/>
        <v>0</v>
      </c>
      <c r="L33" s="149" t="s">
        <v>95</v>
      </c>
      <c r="M33" s="84"/>
    </row>
    <row r="34" spans="2:13" x14ac:dyDescent="0.35">
      <c r="B34" s="147" t="s">
        <v>354</v>
      </c>
      <c r="C34" s="141" t="s">
        <v>337</v>
      </c>
      <c r="D34" s="162" t="s">
        <v>379</v>
      </c>
      <c r="E34" s="119" t="s">
        <v>304</v>
      </c>
      <c r="F34" s="83" t="s">
        <v>185</v>
      </c>
      <c r="G34" s="82" t="s">
        <v>272</v>
      </c>
      <c r="H34" s="82" t="s">
        <v>188</v>
      </c>
      <c r="I34" s="82">
        <v>9</v>
      </c>
      <c r="J34" s="179">
        <v>0</v>
      </c>
      <c r="K34" s="180">
        <f t="shared" si="2"/>
        <v>0</v>
      </c>
      <c r="L34" s="149" t="s">
        <v>95</v>
      </c>
      <c r="M34" s="84"/>
    </row>
    <row r="35" spans="2:13" x14ac:dyDescent="0.35">
      <c r="B35" s="146" t="s">
        <v>383</v>
      </c>
      <c r="C35" s="141" t="s">
        <v>339</v>
      </c>
      <c r="D35" s="162" t="s">
        <v>324</v>
      </c>
      <c r="E35" s="119" t="s">
        <v>304</v>
      </c>
      <c r="F35" s="83" t="s">
        <v>185</v>
      </c>
      <c r="G35" s="82" t="s">
        <v>272</v>
      </c>
      <c r="H35" s="82" t="s">
        <v>188</v>
      </c>
      <c r="I35" s="82">
        <v>27</v>
      </c>
      <c r="J35" s="179">
        <v>0</v>
      </c>
      <c r="K35" s="180">
        <f t="shared" si="2"/>
        <v>0</v>
      </c>
      <c r="L35" s="149" t="s">
        <v>95</v>
      </c>
      <c r="M35" s="84"/>
    </row>
    <row r="36" spans="2:13" s="67" customFormat="1" ht="15" customHeight="1" thickBot="1" x14ac:dyDescent="0.4">
      <c r="B36" s="168" t="s">
        <v>134</v>
      </c>
      <c r="C36" s="169"/>
      <c r="D36" s="169"/>
      <c r="E36" s="170"/>
      <c r="F36" s="169"/>
      <c r="G36" s="169"/>
      <c r="H36" s="169"/>
      <c r="I36" s="171"/>
      <c r="J36" s="171"/>
      <c r="K36" s="183">
        <f>SUBTOTAL(9,K21:K35)</f>
        <v>0</v>
      </c>
      <c r="L36" s="169"/>
      <c r="M36" s="172"/>
    </row>
    <row r="37" spans="2:13" ht="13.5" thickTop="1" x14ac:dyDescent="0.35">
      <c r="B37" s="148" t="s">
        <v>250</v>
      </c>
      <c r="C37" s="123" t="s">
        <v>187</v>
      </c>
      <c r="D37" s="126"/>
      <c r="E37" s="129"/>
      <c r="F37" s="126"/>
      <c r="G37" s="126"/>
      <c r="H37" s="126"/>
      <c r="I37" s="130"/>
      <c r="J37" s="184"/>
      <c r="K37" s="184"/>
      <c r="L37" s="127"/>
      <c r="M37" s="128"/>
    </row>
    <row r="38" spans="2:13" x14ac:dyDescent="0.3">
      <c r="B38" s="147" t="s">
        <v>358</v>
      </c>
      <c r="C38" s="151" t="s">
        <v>388</v>
      </c>
      <c r="D38" s="82">
        <v>4.2</v>
      </c>
      <c r="E38" s="119" t="s">
        <v>302</v>
      </c>
      <c r="F38" s="83" t="s">
        <v>185</v>
      </c>
      <c r="G38" s="120" t="s">
        <v>93</v>
      </c>
      <c r="H38" s="82" t="s">
        <v>184</v>
      </c>
      <c r="I38" s="82">
        <v>1</v>
      </c>
      <c r="J38" s="179">
        <v>0</v>
      </c>
      <c r="K38" s="180">
        <f t="shared" ref="K38:K45" si="3">I38*J38</f>
        <v>0</v>
      </c>
      <c r="L38" s="149" t="s">
        <v>95</v>
      </c>
      <c r="M38" s="84"/>
    </row>
    <row r="39" spans="2:13" x14ac:dyDescent="0.3">
      <c r="B39" s="147" t="s">
        <v>359</v>
      </c>
      <c r="C39" s="151" t="s">
        <v>389</v>
      </c>
      <c r="D39" s="82">
        <v>4.3</v>
      </c>
      <c r="E39" s="119" t="s">
        <v>303</v>
      </c>
      <c r="F39" s="83" t="s">
        <v>185</v>
      </c>
      <c r="G39" s="120" t="s">
        <v>93</v>
      </c>
      <c r="H39" s="82" t="s">
        <v>184</v>
      </c>
      <c r="I39" s="82">
        <v>1</v>
      </c>
      <c r="J39" s="179">
        <v>0</v>
      </c>
      <c r="K39" s="180">
        <f t="shared" si="3"/>
        <v>0</v>
      </c>
      <c r="L39" s="149" t="s">
        <v>95</v>
      </c>
      <c r="M39" s="84"/>
    </row>
    <row r="40" spans="2:13" x14ac:dyDescent="0.3">
      <c r="B40" s="147" t="s">
        <v>360</v>
      </c>
      <c r="C40" s="151" t="s">
        <v>390</v>
      </c>
      <c r="D40" s="82">
        <v>4.4000000000000004</v>
      </c>
      <c r="E40" s="119" t="s">
        <v>303</v>
      </c>
      <c r="F40" s="83" t="s">
        <v>185</v>
      </c>
      <c r="G40" s="120" t="s">
        <v>93</v>
      </c>
      <c r="H40" s="82" t="s">
        <v>184</v>
      </c>
      <c r="I40" s="82">
        <v>1</v>
      </c>
      <c r="J40" s="179">
        <v>0</v>
      </c>
      <c r="K40" s="180">
        <f t="shared" si="3"/>
        <v>0</v>
      </c>
      <c r="L40" s="149" t="s">
        <v>95</v>
      </c>
      <c r="M40" s="84"/>
    </row>
    <row r="41" spans="2:13" x14ac:dyDescent="0.3">
      <c r="B41" s="147" t="s">
        <v>361</v>
      </c>
      <c r="C41" s="151" t="s">
        <v>398</v>
      </c>
      <c r="D41" s="82">
        <v>4.5</v>
      </c>
      <c r="E41" s="119" t="s">
        <v>303</v>
      </c>
      <c r="F41" s="83" t="s">
        <v>185</v>
      </c>
      <c r="G41" s="120" t="s">
        <v>93</v>
      </c>
      <c r="H41" s="82" t="s">
        <v>184</v>
      </c>
      <c r="I41" s="82">
        <v>1</v>
      </c>
      <c r="J41" s="179">
        <v>0</v>
      </c>
      <c r="K41" s="180">
        <f t="shared" si="3"/>
        <v>0</v>
      </c>
      <c r="L41" s="149" t="s">
        <v>95</v>
      </c>
      <c r="M41" s="84"/>
    </row>
    <row r="42" spans="2:13" x14ac:dyDescent="0.3">
      <c r="B42" s="147" t="s">
        <v>362</v>
      </c>
      <c r="C42" s="151" t="s">
        <v>391</v>
      </c>
      <c r="D42" s="82">
        <v>4.5999999999999996</v>
      </c>
      <c r="E42" s="119" t="s">
        <v>303</v>
      </c>
      <c r="F42" s="83" t="s">
        <v>185</v>
      </c>
      <c r="G42" s="120" t="s">
        <v>93</v>
      </c>
      <c r="H42" s="82" t="s">
        <v>184</v>
      </c>
      <c r="I42" s="82">
        <v>1</v>
      </c>
      <c r="J42" s="179">
        <v>0</v>
      </c>
      <c r="K42" s="180">
        <f t="shared" si="3"/>
        <v>0</v>
      </c>
      <c r="L42" s="149" t="s">
        <v>95</v>
      </c>
      <c r="M42" s="84"/>
    </row>
    <row r="43" spans="2:13" x14ac:dyDescent="0.3">
      <c r="B43" s="147" t="s">
        <v>363</v>
      </c>
      <c r="C43" s="151" t="s">
        <v>399</v>
      </c>
      <c r="D43" s="82">
        <v>4.7</v>
      </c>
      <c r="E43" s="119" t="s">
        <v>303</v>
      </c>
      <c r="F43" s="83" t="s">
        <v>185</v>
      </c>
      <c r="G43" s="120" t="s">
        <v>93</v>
      </c>
      <c r="H43" s="82" t="s">
        <v>184</v>
      </c>
      <c r="I43" s="82">
        <v>1</v>
      </c>
      <c r="J43" s="179">
        <v>0</v>
      </c>
      <c r="K43" s="180">
        <f t="shared" si="3"/>
        <v>0</v>
      </c>
      <c r="L43" s="149" t="s">
        <v>95</v>
      </c>
      <c r="M43" s="84"/>
    </row>
    <row r="44" spans="2:13" x14ac:dyDescent="0.3">
      <c r="B44" s="147" t="s">
        <v>364</v>
      </c>
      <c r="C44" s="151" t="s">
        <v>392</v>
      </c>
      <c r="D44" s="82">
        <v>4.8</v>
      </c>
      <c r="E44" s="119" t="s">
        <v>304</v>
      </c>
      <c r="F44" s="83" t="s">
        <v>307</v>
      </c>
      <c r="G44" s="82" t="s">
        <v>237</v>
      </c>
      <c r="H44" s="82" t="s">
        <v>269</v>
      </c>
      <c r="I44" s="82">
        <v>1</v>
      </c>
      <c r="J44" s="179">
        <v>0</v>
      </c>
      <c r="K44" s="180">
        <f t="shared" si="3"/>
        <v>0</v>
      </c>
      <c r="L44" s="149" t="s">
        <v>95</v>
      </c>
      <c r="M44" s="84"/>
    </row>
    <row r="45" spans="2:13" ht="26" x14ac:dyDescent="0.35">
      <c r="B45" s="147" t="s">
        <v>385</v>
      </c>
      <c r="C45" s="141" t="s">
        <v>395</v>
      </c>
      <c r="D45" s="190">
        <v>4.0999999999999996</v>
      </c>
      <c r="E45" s="119" t="s">
        <v>305</v>
      </c>
      <c r="F45" s="120" t="s">
        <v>181</v>
      </c>
      <c r="G45" s="154" t="s">
        <v>396</v>
      </c>
      <c r="H45" s="119" t="s">
        <v>397</v>
      </c>
      <c r="I45" s="82">
        <v>1</v>
      </c>
      <c r="J45" s="179">
        <v>0</v>
      </c>
      <c r="K45" s="180">
        <f t="shared" si="3"/>
        <v>0</v>
      </c>
      <c r="L45" s="149" t="s">
        <v>95</v>
      </c>
      <c r="M45" s="84"/>
    </row>
    <row r="46" spans="2:13" ht="13.5" thickBot="1" x14ac:dyDescent="0.4">
      <c r="B46" s="168" t="s">
        <v>135</v>
      </c>
      <c r="C46" s="131"/>
      <c r="D46" s="132"/>
      <c r="E46" s="133"/>
      <c r="F46" s="133"/>
      <c r="G46" s="132"/>
      <c r="H46" s="132"/>
      <c r="I46" s="132"/>
      <c r="J46" s="132"/>
      <c r="K46" s="183">
        <f>SUBTOTAL(9,K38:K45)</f>
        <v>0</v>
      </c>
      <c r="L46" s="169"/>
      <c r="M46" s="167"/>
    </row>
    <row r="47" spans="2:13" ht="13.5" thickTop="1" x14ac:dyDescent="0.35">
      <c r="B47" s="148" t="s">
        <v>251</v>
      </c>
      <c r="C47" s="123" t="s">
        <v>217</v>
      </c>
      <c r="D47" s="126"/>
      <c r="E47" s="129"/>
      <c r="F47" s="82"/>
      <c r="G47" s="126"/>
      <c r="H47" s="126"/>
      <c r="I47" s="130"/>
      <c r="J47" s="184"/>
      <c r="K47" s="184"/>
      <c r="L47" s="127"/>
      <c r="M47" s="128"/>
    </row>
    <row r="48" spans="2:13" x14ac:dyDescent="0.35">
      <c r="B48" s="147" t="s">
        <v>365</v>
      </c>
      <c r="C48" s="141" t="s">
        <v>308</v>
      </c>
      <c r="D48" s="82">
        <v>5.2</v>
      </c>
      <c r="E48" s="119" t="s">
        <v>303</v>
      </c>
      <c r="F48" s="83" t="s">
        <v>185</v>
      </c>
      <c r="G48" s="82" t="s">
        <v>93</v>
      </c>
      <c r="H48" s="82" t="s">
        <v>306</v>
      </c>
      <c r="I48" s="82">
        <v>1</v>
      </c>
      <c r="J48" s="179">
        <v>0</v>
      </c>
      <c r="K48" s="180">
        <f t="shared" ref="K48:K52" si="4">I48*J48</f>
        <v>0</v>
      </c>
      <c r="L48" s="149" t="s">
        <v>95</v>
      </c>
      <c r="M48" s="84"/>
    </row>
    <row r="49" spans="2:13" x14ac:dyDescent="0.35">
      <c r="B49" s="147" t="s">
        <v>366</v>
      </c>
      <c r="C49" s="141" t="s">
        <v>400</v>
      </c>
      <c r="D49" s="82">
        <v>5.3</v>
      </c>
      <c r="E49" s="119" t="s">
        <v>303</v>
      </c>
      <c r="F49" s="83" t="s">
        <v>185</v>
      </c>
      <c r="G49" s="82" t="s">
        <v>93</v>
      </c>
      <c r="H49" s="82" t="s">
        <v>275</v>
      </c>
      <c r="I49" s="82">
        <v>1</v>
      </c>
      <c r="J49" s="179">
        <v>0</v>
      </c>
      <c r="K49" s="180">
        <f t="shared" si="4"/>
        <v>0</v>
      </c>
      <c r="L49" s="149" t="s">
        <v>95</v>
      </c>
      <c r="M49" s="84"/>
    </row>
    <row r="50" spans="2:13" x14ac:dyDescent="0.35">
      <c r="B50" s="147" t="s">
        <v>367</v>
      </c>
      <c r="C50" s="141" t="s">
        <v>271</v>
      </c>
      <c r="D50" s="82">
        <v>5.4</v>
      </c>
      <c r="E50" s="119" t="s">
        <v>302</v>
      </c>
      <c r="F50" s="83" t="s">
        <v>185</v>
      </c>
      <c r="G50" s="82" t="s">
        <v>93</v>
      </c>
      <c r="H50" s="82" t="s">
        <v>275</v>
      </c>
      <c r="I50" s="82">
        <v>1</v>
      </c>
      <c r="J50" s="179">
        <v>0</v>
      </c>
      <c r="K50" s="180">
        <f t="shared" si="4"/>
        <v>0</v>
      </c>
      <c r="L50" s="149" t="s">
        <v>95</v>
      </c>
      <c r="M50" s="84"/>
    </row>
    <row r="51" spans="2:13" ht="26" x14ac:dyDescent="0.35">
      <c r="B51" s="147" t="s">
        <v>368</v>
      </c>
      <c r="C51" s="152" t="s">
        <v>274</v>
      </c>
      <c r="D51" s="153" t="s">
        <v>370</v>
      </c>
      <c r="E51" s="119" t="s">
        <v>309</v>
      </c>
      <c r="F51" s="119" t="s">
        <v>181</v>
      </c>
      <c r="G51" s="154" t="s">
        <v>396</v>
      </c>
      <c r="H51" s="119" t="s">
        <v>273</v>
      </c>
      <c r="I51" s="154">
        <v>1</v>
      </c>
      <c r="J51" s="181">
        <v>0</v>
      </c>
      <c r="K51" s="180">
        <f t="shared" si="4"/>
        <v>0</v>
      </c>
      <c r="L51" s="155" t="s">
        <v>95</v>
      </c>
      <c r="M51" s="84"/>
    </row>
    <row r="52" spans="2:13" x14ac:dyDescent="0.35">
      <c r="B52" s="147" t="s">
        <v>369</v>
      </c>
      <c r="C52" s="149" t="s">
        <v>310</v>
      </c>
      <c r="D52" s="159">
        <v>5.1100000000000003</v>
      </c>
      <c r="E52" s="83" t="s">
        <v>311</v>
      </c>
      <c r="F52" s="160" t="s">
        <v>185</v>
      </c>
      <c r="G52" s="82" t="s">
        <v>93</v>
      </c>
      <c r="H52" s="82" t="s">
        <v>275</v>
      </c>
      <c r="I52" s="82">
        <v>1</v>
      </c>
      <c r="J52" s="182">
        <v>0</v>
      </c>
      <c r="K52" s="180">
        <f t="shared" si="4"/>
        <v>0</v>
      </c>
      <c r="L52" s="149" t="s">
        <v>95</v>
      </c>
      <c r="M52" s="84"/>
    </row>
    <row r="53" spans="2:13" ht="13.5" thickBot="1" x14ac:dyDescent="0.4">
      <c r="B53" s="176" t="s">
        <v>190</v>
      </c>
      <c r="C53" s="156"/>
      <c r="D53" s="157"/>
      <c r="E53" s="158"/>
      <c r="F53" s="158"/>
      <c r="G53" s="157"/>
      <c r="H53" s="157"/>
      <c r="I53" s="157"/>
      <c r="J53" s="157"/>
      <c r="K53" s="183">
        <f>SUBTOTAL(9,K48:K52)</f>
        <v>0</v>
      </c>
      <c r="L53" s="177"/>
      <c r="M53" s="167"/>
    </row>
    <row r="54" spans="2:13" ht="13.5" thickTop="1" x14ac:dyDescent="0.35">
      <c r="B54" s="148" t="s">
        <v>252</v>
      </c>
      <c r="C54" s="123" t="s">
        <v>278</v>
      </c>
      <c r="D54" s="126"/>
      <c r="E54" s="129"/>
      <c r="F54" s="126"/>
      <c r="G54" s="126"/>
      <c r="H54" s="126"/>
      <c r="I54" s="130"/>
      <c r="J54" s="184"/>
      <c r="K54" s="184"/>
      <c r="L54" s="127"/>
      <c r="M54" s="128"/>
    </row>
    <row r="55" spans="2:13" x14ac:dyDescent="0.35">
      <c r="B55" s="147" t="s">
        <v>371</v>
      </c>
      <c r="C55" s="141" t="s">
        <v>285</v>
      </c>
      <c r="D55" s="82">
        <v>6.2</v>
      </c>
      <c r="E55" s="119" t="s">
        <v>312</v>
      </c>
      <c r="F55" s="83" t="s">
        <v>181</v>
      </c>
      <c r="G55" s="82" t="s">
        <v>93</v>
      </c>
      <c r="H55" s="82" t="s">
        <v>184</v>
      </c>
      <c r="I55" s="82">
        <v>1</v>
      </c>
      <c r="J55" s="179">
        <v>0</v>
      </c>
      <c r="K55" s="180">
        <f t="shared" ref="K55:K56" si="5">I55*J55</f>
        <v>0</v>
      </c>
      <c r="L55" s="149" t="s">
        <v>95</v>
      </c>
      <c r="M55" s="84"/>
    </row>
    <row r="56" spans="2:13" x14ac:dyDescent="0.35">
      <c r="B56" s="147" t="s">
        <v>372</v>
      </c>
      <c r="C56" s="141" t="s">
        <v>284</v>
      </c>
      <c r="D56" s="82">
        <v>6.5</v>
      </c>
      <c r="E56" s="119" t="s">
        <v>313</v>
      </c>
      <c r="F56" s="82" t="s">
        <v>181</v>
      </c>
      <c r="G56" s="82" t="s">
        <v>93</v>
      </c>
      <c r="H56" s="82" t="s">
        <v>270</v>
      </c>
      <c r="I56" s="82">
        <v>1</v>
      </c>
      <c r="J56" s="179">
        <v>0</v>
      </c>
      <c r="K56" s="180">
        <f t="shared" si="5"/>
        <v>0</v>
      </c>
      <c r="L56" s="149" t="s">
        <v>95</v>
      </c>
      <c r="M56" s="84"/>
    </row>
    <row r="57" spans="2:13" ht="13.5" thickBot="1" x14ac:dyDescent="0.4">
      <c r="B57" s="168" t="s">
        <v>219</v>
      </c>
      <c r="C57" s="131"/>
      <c r="D57" s="132"/>
      <c r="E57" s="133"/>
      <c r="F57" s="133"/>
      <c r="G57" s="132"/>
      <c r="H57" s="132"/>
      <c r="I57" s="132"/>
      <c r="J57" s="132"/>
      <c r="K57" s="183">
        <f>SUBTOTAL(9,K55:K56)</f>
        <v>0</v>
      </c>
      <c r="L57" s="169"/>
      <c r="M57" s="167"/>
    </row>
    <row r="58" spans="2:13" ht="13.5" thickTop="1" x14ac:dyDescent="0.35">
      <c r="B58" s="148" t="s">
        <v>253</v>
      </c>
      <c r="C58" s="123" t="s">
        <v>279</v>
      </c>
      <c r="D58" s="126"/>
      <c r="E58" s="129"/>
      <c r="F58" s="126"/>
      <c r="G58" s="126"/>
      <c r="H58" s="126"/>
      <c r="I58" s="130"/>
      <c r="J58" s="184"/>
      <c r="K58" s="184"/>
      <c r="L58" s="127"/>
      <c r="M58" s="128"/>
    </row>
    <row r="59" spans="2:13" x14ac:dyDescent="0.35">
      <c r="B59" s="147" t="s">
        <v>254</v>
      </c>
      <c r="C59" s="118" t="s">
        <v>266</v>
      </c>
      <c r="D59" s="82" t="s">
        <v>374</v>
      </c>
      <c r="E59" s="119" t="s">
        <v>304</v>
      </c>
      <c r="F59" s="82" t="s">
        <v>181</v>
      </c>
      <c r="G59" s="120" t="s">
        <v>93</v>
      </c>
      <c r="H59" s="82" t="s">
        <v>184</v>
      </c>
      <c r="I59" s="82">
        <v>1</v>
      </c>
      <c r="J59" s="179">
        <v>0</v>
      </c>
      <c r="K59" s="180">
        <f t="shared" ref="K59:K61" si="6">I59*J59</f>
        <v>0</v>
      </c>
      <c r="L59" s="149" t="s">
        <v>95</v>
      </c>
      <c r="M59" s="84"/>
    </row>
    <row r="60" spans="2:13" x14ac:dyDescent="0.35">
      <c r="B60" s="147" t="s">
        <v>255</v>
      </c>
      <c r="C60" s="118" t="s">
        <v>387</v>
      </c>
      <c r="D60" s="82" t="s">
        <v>375</v>
      </c>
      <c r="E60" s="119" t="s">
        <v>303</v>
      </c>
      <c r="F60" s="83" t="s">
        <v>307</v>
      </c>
      <c r="G60" s="120" t="s">
        <v>237</v>
      </c>
      <c r="H60" s="82" t="s">
        <v>268</v>
      </c>
      <c r="I60" s="82">
        <v>1</v>
      </c>
      <c r="J60" s="179">
        <v>0</v>
      </c>
      <c r="K60" s="180">
        <f t="shared" si="6"/>
        <v>0</v>
      </c>
      <c r="L60" s="149" t="s">
        <v>95</v>
      </c>
      <c r="M60" s="84"/>
    </row>
    <row r="61" spans="2:13" x14ac:dyDescent="0.35">
      <c r="B61" s="147" t="s">
        <v>386</v>
      </c>
      <c r="C61" s="118" t="s">
        <v>394</v>
      </c>
      <c r="D61" s="82" t="s">
        <v>393</v>
      </c>
      <c r="E61" s="119" t="s">
        <v>303</v>
      </c>
      <c r="F61" s="83" t="s">
        <v>307</v>
      </c>
      <c r="G61" s="120" t="s">
        <v>356</v>
      </c>
      <c r="H61" s="82" t="s">
        <v>267</v>
      </c>
      <c r="I61" s="82">
        <v>1</v>
      </c>
      <c r="J61" s="179">
        <v>0</v>
      </c>
      <c r="K61" s="180">
        <f t="shared" si="6"/>
        <v>0</v>
      </c>
      <c r="L61" s="149" t="s">
        <v>95</v>
      </c>
      <c r="M61" s="84"/>
    </row>
    <row r="62" spans="2:13" ht="13.5" thickBot="1" x14ac:dyDescent="0.4">
      <c r="B62" s="106" t="s">
        <v>220</v>
      </c>
      <c r="C62" s="131"/>
      <c r="D62" s="132"/>
      <c r="E62" s="132"/>
      <c r="F62" s="132"/>
      <c r="G62" s="132"/>
      <c r="H62" s="132"/>
      <c r="I62" s="132"/>
      <c r="J62" s="132"/>
      <c r="K62" s="183">
        <f>SUBTOTAL(9,K59:K61)</f>
        <v>0</v>
      </c>
      <c r="L62" s="132"/>
      <c r="M62" s="139"/>
    </row>
    <row r="63" spans="2:13" ht="13.5" thickTop="1" x14ac:dyDescent="0.35">
      <c r="B63" s="148" t="s">
        <v>256</v>
      </c>
      <c r="C63" s="123" t="s">
        <v>280</v>
      </c>
      <c r="D63" s="126"/>
      <c r="E63" s="129"/>
      <c r="F63" s="126"/>
      <c r="G63" s="126"/>
      <c r="H63" s="126"/>
      <c r="I63" s="130"/>
      <c r="J63" s="184"/>
      <c r="K63" s="184"/>
      <c r="L63" s="127"/>
      <c r="M63" s="128"/>
    </row>
    <row r="64" spans="2:13" x14ac:dyDescent="0.35">
      <c r="B64" s="147" t="s">
        <v>257</v>
      </c>
      <c r="C64" s="141" t="s">
        <v>286</v>
      </c>
      <c r="D64" s="82" t="s">
        <v>290</v>
      </c>
      <c r="E64" s="119" t="s">
        <v>302</v>
      </c>
      <c r="F64" s="160" t="s">
        <v>185</v>
      </c>
      <c r="G64" s="120" t="s">
        <v>93</v>
      </c>
      <c r="H64" s="82" t="s">
        <v>184</v>
      </c>
      <c r="I64" s="82">
        <v>1</v>
      </c>
      <c r="J64" s="179">
        <v>0</v>
      </c>
      <c r="K64" s="180">
        <f t="shared" ref="K64:K67" si="7">I64*J64</f>
        <v>0</v>
      </c>
      <c r="L64" s="149" t="s">
        <v>95</v>
      </c>
      <c r="M64" s="84"/>
    </row>
    <row r="65" spans="2:17" x14ac:dyDescent="0.35">
      <c r="B65" s="147" t="s">
        <v>258</v>
      </c>
      <c r="C65" s="141" t="s">
        <v>287</v>
      </c>
      <c r="D65" s="82">
        <v>7.2</v>
      </c>
      <c r="E65" s="119" t="s">
        <v>304</v>
      </c>
      <c r="F65" s="160" t="s">
        <v>185</v>
      </c>
      <c r="G65" s="120" t="s">
        <v>356</v>
      </c>
      <c r="H65" s="83" t="s">
        <v>267</v>
      </c>
      <c r="I65" s="82">
        <v>1</v>
      </c>
      <c r="J65" s="179">
        <v>0</v>
      </c>
      <c r="K65" s="180">
        <f t="shared" si="7"/>
        <v>0</v>
      </c>
      <c r="L65" s="149" t="s">
        <v>95</v>
      </c>
      <c r="M65" s="84"/>
    </row>
    <row r="66" spans="2:17" x14ac:dyDescent="0.35">
      <c r="B66" s="147" t="s">
        <v>259</v>
      </c>
      <c r="C66" s="141" t="s">
        <v>288</v>
      </c>
      <c r="D66" s="82">
        <v>7.3</v>
      </c>
      <c r="E66" s="119" t="s">
        <v>314</v>
      </c>
      <c r="F66" s="160" t="s">
        <v>185</v>
      </c>
      <c r="G66" s="120" t="s">
        <v>356</v>
      </c>
      <c r="H66" s="83" t="s">
        <v>267</v>
      </c>
      <c r="I66" s="82">
        <v>1</v>
      </c>
      <c r="J66" s="179">
        <v>0</v>
      </c>
      <c r="K66" s="180">
        <f t="shared" si="7"/>
        <v>0</v>
      </c>
      <c r="L66" s="149" t="s">
        <v>95</v>
      </c>
      <c r="M66" s="84"/>
    </row>
    <row r="67" spans="2:17" x14ac:dyDescent="0.35">
      <c r="B67" s="147" t="s">
        <v>260</v>
      </c>
      <c r="C67" s="141" t="s">
        <v>289</v>
      </c>
      <c r="D67" s="82">
        <v>7.5</v>
      </c>
      <c r="E67" s="119" t="s">
        <v>305</v>
      </c>
      <c r="F67" s="160" t="s">
        <v>185</v>
      </c>
      <c r="G67" s="120" t="s">
        <v>356</v>
      </c>
      <c r="H67" s="82" t="s">
        <v>267</v>
      </c>
      <c r="I67" s="82">
        <v>1</v>
      </c>
      <c r="J67" s="179">
        <v>0</v>
      </c>
      <c r="K67" s="180">
        <f t="shared" si="7"/>
        <v>0</v>
      </c>
      <c r="L67" s="149" t="s">
        <v>95</v>
      </c>
      <c r="M67" s="84"/>
    </row>
    <row r="68" spans="2:17" ht="13.5" thickBot="1" x14ac:dyDescent="0.4">
      <c r="B68" s="106" t="s">
        <v>221</v>
      </c>
      <c r="C68" s="131"/>
      <c r="D68" s="132"/>
      <c r="E68" s="133"/>
      <c r="F68" s="133"/>
      <c r="G68" s="132"/>
      <c r="H68" s="132"/>
      <c r="I68" s="132"/>
      <c r="J68" s="132"/>
      <c r="K68" s="183">
        <f>SUBTOTAL(9,K64:K67)</f>
        <v>0</v>
      </c>
      <c r="L68" s="132"/>
      <c r="M68" s="139"/>
    </row>
    <row r="69" spans="2:17" ht="13.5" thickTop="1" x14ac:dyDescent="0.35">
      <c r="B69" s="145" t="s">
        <v>283</v>
      </c>
      <c r="C69" s="123" t="s">
        <v>281</v>
      </c>
      <c r="D69" s="124"/>
      <c r="E69" s="125"/>
      <c r="F69" s="125"/>
      <c r="G69" s="124"/>
      <c r="H69" s="126"/>
      <c r="I69" s="126"/>
      <c r="J69" s="186"/>
      <c r="K69" s="186"/>
      <c r="L69" s="127"/>
      <c r="M69" s="128"/>
    </row>
    <row r="70" spans="2:17" x14ac:dyDescent="0.35">
      <c r="B70" s="147" t="s">
        <v>373</v>
      </c>
      <c r="C70" s="141" t="s">
        <v>315</v>
      </c>
      <c r="D70" s="82" t="s">
        <v>340</v>
      </c>
      <c r="E70" s="119" t="s">
        <v>311</v>
      </c>
      <c r="F70" s="120" t="s">
        <v>181</v>
      </c>
      <c r="G70" s="82" t="s">
        <v>93</v>
      </c>
      <c r="H70" s="82" t="s">
        <v>270</v>
      </c>
      <c r="I70" s="162">
        <v>1</v>
      </c>
      <c r="J70" s="179">
        <v>0</v>
      </c>
      <c r="K70" s="187">
        <f t="shared" ref="K70" si="8">I70*J70</f>
        <v>0</v>
      </c>
      <c r="L70" s="149" t="s">
        <v>95</v>
      </c>
      <c r="M70" s="84"/>
    </row>
    <row r="71" spans="2:17" s="67" customFormat="1" ht="15" customHeight="1" thickBot="1" x14ac:dyDescent="0.4">
      <c r="B71" s="168" t="s">
        <v>282</v>
      </c>
      <c r="C71" s="169"/>
      <c r="D71" s="169"/>
      <c r="E71" s="170"/>
      <c r="F71" s="169"/>
      <c r="G71" s="169"/>
      <c r="H71" s="169"/>
      <c r="I71" s="171"/>
      <c r="J71" s="171"/>
      <c r="K71" s="188">
        <f>SUBTOTAL(9,K70:K70)</f>
        <v>0</v>
      </c>
      <c r="L71" s="169"/>
      <c r="M71" s="172"/>
      <c r="Q71" s="68"/>
    </row>
    <row r="72" spans="2:17" ht="14" thickTop="1" thickBot="1" x14ac:dyDescent="0.4">
      <c r="B72" s="99" t="s">
        <v>211</v>
      </c>
      <c r="C72" s="100"/>
      <c r="D72" s="100"/>
      <c r="E72" s="101"/>
      <c r="F72" s="100"/>
      <c r="G72" s="100"/>
      <c r="H72" s="100"/>
      <c r="I72" s="102"/>
      <c r="J72" s="103"/>
      <c r="K72" s="178">
        <f>SUBTOTAL(9,K6:K71)</f>
        <v>0</v>
      </c>
      <c r="L72" s="104"/>
      <c r="M72" s="105"/>
    </row>
    <row r="74" spans="2:17" x14ac:dyDescent="0.35">
      <c r="K74" s="68"/>
    </row>
  </sheetData>
  <autoFilter ref="J1:J71"/>
  <pageMargins left="0.70866141732283472" right="0.70866141732283472" top="0.74803149606299213" bottom="0.74803149606299213" header="0.31496062992125984" footer="0.31496062992125984"/>
  <pageSetup paperSize="9" scale="47" fitToHeight="15" orientation="landscape" verticalDpi="1200" r:id="rId1"/>
  <headerFooter>
    <oddHeader>&amp;CNATO UNCLASSIFIED&amp;RCO-14252-NNMS</oddHeader>
    <oddFooter>&amp;CNATO UNCLASSIFIED&amp;RCO-14252-NNMS</oddFooter>
  </headerFooter>
  <ignoredErrors>
    <ignoredError sqref="D51 B62:B70 B5:B59 B60:B61"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AC59"/>
  <sheetViews>
    <sheetView zoomScaleNormal="100" workbookViewId="0">
      <pane xSplit="1" ySplit="2" topLeftCell="B3" activePane="bottomRight" state="frozen"/>
      <selection activeCell="D21" sqref="C21:D21"/>
      <selection pane="topRight" activeCell="D21" sqref="C21:D21"/>
      <selection pane="bottomLeft" activeCell="D21" sqref="C21:D21"/>
      <selection pane="bottomRight" activeCell="E17" sqref="E17"/>
    </sheetView>
  </sheetViews>
  <sheetFormatPr defaultRowHeight="14.5" x14ac:dyDescent="0.35"/>
  <cols>
    <col min="1" max="1" width="1.81640625" customWidth="1"/>
    <col min="2" max="2" width="20.81640625" customWidth="1"/>
    <col min="3" max="3" width="28.81640625" bestFit="1" customWidth="1"/>
    <col min="4" max="4" width="17.54296875" customWidth="1"/>
    <col min="5" max="9" width="10.54296875" customWidth="1"/>
    <col min="10" max="14" width="11.81640625" customWidth="1"/>
    <col min="15" max="15" width="17.1796875" customWidth="1"/>
    <col min="16" max="16" width="19.453125" customWidth="1"/>
    <col min="17" max="17" width="19.81640625" customWidth="1"/>
    <col min="18" max="18" width="15" style="7" bestFit="1" customWidth="1"/>
    <col min="19" max="19" width="23.81640625" style="7" customWidth="1"/>
    <col min="20" max="20" width="3.81640625" customWidth="1"/>
  </cols>
  <sheetData>
    <row r="1" spans="2:29" ht="132.5" x14ac:dyDescent="0.35">
      <c r="B1" s="46" t="s">
        <v>193</v>
      </c>
      <c r="C1" s="46" t="s">
        <v>97</v>
      </c>
      <c r="D1" s="46" t="s">
        <v>192</v>
      </c>
      <c r="E1" s="46" t="s">
        <v>194</v>
      </c>
      <c r="F1" s="46" t="s">
        <v>142</v>
      </c>
      <c r="G1" s="46" t="s">
        <v>143</v>
      </c>
      <c r="H1" s="46" t="s">
        <v>144</v>
      </c>
      <c r="I1" s="46" t="s">
        <v>145</v>
      </c>
      <c r="J1" s="46" t="s">
        <v>146</v>
      </c>
      <c r="K1" s="46" t="s">
        <v>147</v>
      </c>
      <c r="L1" s="46" t="s">
        <v>148</v>
      </c>
      <c r="M1" s="46" t="s">
        <v>149</v>
      </c>
      <c r="N1" s="46" t="s">
        <v>150</v>
      </c>
      <c r="O1" s="46" t="s">
        <v>98</v>
      </c>
      <c r="P1" s="46"/>
      <c r="Q1" s="46" t="s">
        <v>195</v>
      </c>
      <c r="R1" s="46" t="s">
        <v>99</v>
      </c>
      <c r="S1" s="51" t="s">
        <v>199</v>
      </c>
      <c r="U1" s="191" t="s">
        <v>107</v>
      </c>
      <c r="V1" s="191"/>
      <c r="Y1" s="59"/>
      <c r="Z1" s="59"/>
      <c r="AA1" s="59"/>
      <c r="AB1" s="59"/>
      <c r="AC1" s="59"/>
    </row>
    <row r="2" spans="2:29" ht="29" x14ac:dyDescent="0.35">
      <c r="B2" s="8" t="s">
        <v>11</v>
      </c>
      <c r="C2" s="8" t="s">
        <v>7</v>
      </c>
      <c r="D2" s="10" t="s">
        <v>0</v>
      </c>
      <c r="E2" s="12" t="s">
        <v>137</v>
      </c>
      <c r="F2" s="12" t="s">
        <v>138</v>
      </c>
      <c r="G2" s="12" t="s">
        <v>139</v>
      </c>
      <c r="H2" s="12" t="s">
        <v>140</v>
      </c>
      <c r="I2" s="12" t="s">
        <v>141</v>
      </c>
      <c r="J2" s="12" t="s">
        <v>151</v>
      </c>
      <c r="K2" s="12" t="s">
        <v>152</v>
      </c>
      <c r="L2" s="12" t="s">
        <v>153</v>
      </c>
      <c r="M2" s="12" t="s">
        <v>154</v>
      </c>
      <c r="N2" s="12" t="s">
        <v>155</v>
      </c>
      <c r="O2" s="12" t="s">
        <v>60</v>
      </c>
      <c r="P2" s="20" t="s">
        <v>52</v>
      </c>
      <c r="Q2" s="8" t="s">
        <v>23</v>
      </c>
      <c r="R2" s="11" t="s">
        <v>73</v>
      </c>
      <c r="S2" s="11" t="s">
        <v>42</v>
      </c>
      <c r="T2" s="1"/>
      <c r="U2" s="55" t="s">
        <v>96</v>
      </c>
      <c r="V2" s="56">
        <v>0</v>
      </c>
    </row>
    <row r="3" spans="2:29" ht="15" customHeight="1" x14ac:dyDescent="0.45">
      <c r="B3" s="33" t="s">
        <v>136</v>
      </c>
      <c r="C3" s="33" t="s">
        <v>77</v>
      </c>
      <c r="D3" s="35" t="s">
        <v>24</v>
      </c>
      <c r="E3" s="52" t="s">
        <v>102</v>
      </c>
      <c r="F3" s="52" t="s">
        <v>103</v>
      </c>
      <c r="G3" s="52" t="s">
        <v>101</v>
      </c>
      <c r="H3" s="52" t="s">
        <v>94</v>
      </c>
      <c r="I3" s="52" t="s">
        <v>101</v>
      </c>
      <c r="J3" s="53" t="s">
        <v>201</v>
      </c>
      <c r="K3" s="53" t="s">
        <v>204</v>
      </c>
      <c r="L3" s="53" t="s">
        <v>202</v>
      </c>
      <c r="M3" s="53" t="s">
        <v>205</v>
      </c>
      <c r="N3" s="53" t="s">
        <v>203</v>
      </c>
      <c r="O3" s="62" t="s">
        <v>206</v>
      </c>
      <c r="P3" s="52"/>
      <c r="Q3" s="62" t="s">
        <v>127</v>
      </c>
      <c r="R3" s="61" t="s">
        <v>207</v>
      </c>
      <c r="S3" s="54" t="s">
        <v>200</v>
      </c>
      <c r="T3" s="32"/>
      <c r="U3" s="32" t="s">
        <v>76</v>
      </c>
    </row>
    <row r="4" spans="2:29" ht="15" customHeight="1" x14ac:dyDescent="0.35">
      <c r="B4" s="63"/>
      <c r="C4" t="s">
        <v>64</v>
      </c>
      <c r="D4" s="23"/>
      <c r="E4" s="63"/>
      <c r="F4" s="63"/>
      <c r="G4" s="63"/>
      <c r="H4" s="63"/>
      <c r="I4" s="63"/>
      <c r="J4" s="57"/>
      <c r="K4" s="57"/>
      <c r="L4" s="57"/>
      <c r="M4" s="57"/>
      <c r="N4" s="57"/>
      <c r="O4" s="5">
        <f>SUMPRODUCT(CLIN2_Labour102[[#This Row],[Man-Days
2020]:[Man-Days
2024]],CLIN2_Labour102[[#This Row],[Labour rate
2020]:[Labour rate
2024]])</f>
        <v>0</v>
      </c>
      <c r="P4" s="9"/>
      <c r="Q4" s="60">
        <f>(CLIN2_Labour102[[#This Row],[Extended cost]]+CLIN2_Labour102[[#This Row],[Expat Allowance (ONLY if applicable)]])*$V$2</f>
        <v>0</v>
      </c>
      <c r="R4" s="60">
        <f>CLIN2_Labour102[[#This Row],[Extended cost]]+CLIN2_Labour102[[#This Row],[Expat Allowance (ONLY if applicable)]]+CLIN2_Labour102[[#This Row],[Profit ]]</f>
        <v>0</v>
      </c>
    </row>
    <row r="5" spans="2:29" ht="15" customHeight="1" x14ac:dyDescent="0.35">
      <c r="B5" s="63"/>
      <c r="C5" t="s">
        <v>64</v>
      </c>
      <c r="D5" s="23"/>
      <c r="E5" s="63"/>
      <c r="F5" s="63"/>
      <c r="G5" s="63"/>
      <c r="H5" s="63"/>
      <c r="I5" s="63"/>
      <c r="J5" s="57"/>
      <c r="K5" s="57"/>
      <c r="L5" s="57"/>
      <c r="M5" s="57"/>
      <c r="N5" s="57"/>
      <c r="O5" s="5">
        <f>SUMPRODUCT(CLIN2_Labour102[[#This Row],[Man-Days
2020]:[Man-Days
2024]],CLIN2_Labour102[[#This Row],[Labour rate
2020]:[Labour rate
2024]])</f>
        <v>0</v>
      </c>
      <c r="P5" s="9"/>
      <c r="Q5" s="60">
        <f>(CLIN2_Labour102[[#This Row],[Extended cost]]+CLIN2_Labour102[[#This Row],[Expat Allowance (ONLY if applicable)]])*$V$2</f>
        <v>0</v>
      </c>
      <c r="R5" s="60">
        <f>CLIN2_Labour102[[#This Row],[Extended cost]]+CLIN2_Labour102[[#This Row],[Expat Allowance (ONLY if applicable)]]+CLIN2_Labour102[[#This Row],[Profit ]]</f>
        <v>0</v>
      </c>
    </row>
    <row r="6" spans="2:29" ht="15" customHeight="1" x14ac:dyDescent="0.35">
      <c r="B6" s="63"/>
      <c r="C6" t="s">
        <v>64</v>
      </c>
      <c r="D6" s="23"/>
      <c r="E6" s="63"/>
      <c r="F6" s="63"/>
      <c r="G6" s="63"/>
      <c r="H6" s="63"/>
      <c r="I6" s="63"/>
      <c r="J6" s="57"/>
      <c r="K6" s="57"/>
      <c r="L6" s="57"/>
      <c r="M6" s="57"/>
      <c r="N6" s="57"/>
      <c r="O6" s="5">
        <f>SUMPRODUCT(CLIN2_Labour102[[#This Row],[Man-Days
2020]:[Man-Days
2024]],CLIN2_Labour102[[#This Row],[Labour rate
2020]:[Labour rate
2024]])</f>
        <v>0</v>
      </c>
      <c r="P6" s="9"/>
      <c r="Q6" s="60">
        <f>(CLIN2_Labour102[[#This Row],[Extended cost]]+CLIN2_Labour102[[#This Row],[Expat Allowance (ONLY if applicable)]])*$V$2</f>
        <v>0</v>
      </c>
      <c r="R6" s="60">
        <f>CLIN2_Labour102[[#This Row],[Extended cost]]+CLIN2_Labour102[[#This Row],[Expat Allowance (ONLY if applicable)]]+CLIN2_Labour102[[#This Row],[Profit ]]</f>
        <v>0</v>
      </c>
    </row>
    <row r="7" spans="2:29" ht="15" customHeight="1" x14ac:dyDescent="0.35">
      <c r="B7" s="63"/>
      <c r="C7" t="s">
        <v>64</v>
      </c>
      <c r="D7" s="23"/>
      <c r="E7" s="63"/>
      <c r="F7" s="63"/>
      <c r="G7" s="63"/>
      <c r="H7" s="63"/>
      <c r="I7" s="63"/>
      <c r="J7" s="57"/>
      <c r="K7" s="57"/>
      <c r="L7" s="57"/>
      <c r="M7" s="57"/>
      <c r="N7" s="57"/>
      <c r="O7" s="5">
        <f>SUMPRODUCT(CLIN2_Labour102[[#This Row],[Man-Days
2020]:[Man-Days
2024]],CLIN2_Labour102[[#This Row],[Labour rate
2020]:[Labour rate
2024]])</f>
        <v>0</v>
      </c>
      <c r="P7" s="9"/>
      <c r="Q7" s="60">
        <f>(CLIN2_Labour102[[#This Row],[Extended cost]]+CLIN2_Labour102[[#This Row],[Expat Allowance (ONLY if applicable)]])*$V$2</f>
        <v>0</v>
      </c>
      <c r="R7" s="60">
        <f>CLIN2_Labour102[[#This Row],[Extended cost]]+CLIN2_Labour102[[#This Row],[Expat Allowance (ONLY if applicable)]]+CLIN2_Labour102[[#This Row],[Profit ]]</f>
        <v>0</v>
      </c>
    </row>
    <row r="8" spans="2:29" ht="15" customHeight="1" x14ac:dyDescent="0.35">
      <c r="B8" s="63"/>
      <c r="C8" t="s">
        <v>64</v>
      </c>
      <c r="D8" s="23"/>
      <c r="E8" s="63"/>
      <c r="F8" s="63"/>
      <c r="G8" s="63"/>
      <c r="H8" s="63"/>
      <c r="I8" s="63"/>
      <c r="J8" s="57"/>
      <c r="K8" s="57"/>
      <c r="L8" s="57"/>
      <c r="M8" s="57"/>
      <c r="N8" s="57"/>
      <c r="O8" s="5">
        <f>SUMPRODUCT(CLIN2_Labour102[[#This Row],[Man-Days
2020]:[Man-Days
2024]],CLIN2_Labour102[[#This Row],[Labour rate
2020]:[Labour rate
2024]])</f>
        <v>0</v>
      </c>
      <c r="P8" s="9"/>
      <c r="Q8" s="60">
        <f>(CLIN2_Labour102[[#This Row],[Extended cost]]+CLIN2_Labour102[[#This Row],[Expat Allowance (ONLY if applicable)]])*$V$2</f>
        <v>0</v>
      </c>
      <c r="R8" s="60">
        <f>CLIN2_Labour102[[#This Row],[Extended cost]]+CLIN2_Labour102[[#This Row],[Expat Allowance (ONLY if applicable)]]+CLIN2_Labour102[[#This Row],[Profit ]]</f>
        <v>0</v>
      </c>
    </row>
    <row r="9" spans="2:29" ht="15" customHeight="1" x14ac:dyDescent="0.35">
      <c r="B9" s="63"/>
      <c r="C9" t="s">
        <v>64</v>
      </c>
      <c r="D9" s="23"/>
      <c r="E9" s="63"/>
      <c r="F9" s="63"/>
      <c r="G9" s="63"/>
      <c r="H9" s="63"/>
      <c r="I9" s="63"/>
      <c r="J9" s="57"/>
      <c r="K9" s="57"/>
      <c r="L9" s="57"/>
      <c r="M9" s="57"/>
      <c r="N9" s="57"/>
      <c r="O9" s="5">
        <f>SUMPRODUCT(CLIN2_Labour102[[#This Row],[Man-Days
2020]:[Man-Days
2024]],CLIN2_Labour102[[#This Row],[Labour rate
2020]:[Labour rate
2024]])</f>
        <v>0</v>
      </c>
      <c r="P9" s="9"/>
      <c r="Q9" s="60">
        <f>(CLIN2_Labour102[[#This Row],[Extended cost]]+CLIN2_Labour102[[#This Row],[Expat Allowance (ONLY if applicable)]])*$V$2</f>
        <v>0</v>
      </c>
      <c r="R9" s="60">
        <f>CLIN2_Labour102[[#This Row],[Extended cost]]+CLIN2_Labour102[[#This Row],[Expat Allowance (ONLY if applicable)]]+CLIN2_Labour102[[#This Row],[Profit ]]</f>
        <v>0</v>
      </c>
    </row>
    <row r="10" spans="2:29" ht="15" customHeight="1" x14ac:dyDescent="0.35">
      <c r="B10" s="63"/>
      <c r="C10" t="s">
        <v>64</v>
      </c>
      <c r="D10" s="23"/>
      <c r="E10" s="63"/>
      <c r="F10" s="63"/>
      <c r="G10" s="63"/>
      <c r="H10" s="63"/>
      <c r="I10" s="63"/>
      <c r="J10" s="57"/>
      <c r="K10" s="57"/>
      <c r="L10" s="57"/>
      <c r="M10" s="57"/>
      <c r="N10" s="57"/>
      <c r="O10" s="5">
        <f>SUMPRODUCT(CLIN2_Labour102[[#This Row],[Man-Days
2020]:[Man-Days
2024]],CLIN2_Labour102[[#This Row],[Labour rate
2020]:[Labour rate
2024]])</f>
        <v>0</v>
      </c>
      <c r="P10" s="9"/>
      <c r="Q10" s="60">
        <f>(CLIN2_Labour102[[#This Row],[Extended cost]]+CLIN2_Labour102[[#This Row],[Expat Allowance (ONLY if applicable)]])*$V$2</f>
        <v>0</v>
      </c>
      <c r="R10" s="60">
        <f>CLIN2_Labour102[[#This Row],[Extended cost]]+CLIN2_Labour102[[#This Row],[Expat Allowance (ONLY if applicable)]]+CLIN2_Labour102[[#This Row],[Profit ]]</f>
        <v>0</v>
      </c>
    </row>
    <row r="11" spans="2:29" ht="15" customHeight="1" x14ac:dyDescent="0.35">
      <c r="B11" s="63"/>
      <c r="C11" t="s">
        <v>64</v>
      </c>
      <c r="D11" s="23"/>
      <c r="E11" s="63"/>
      <c r="F11" s="63"/>
      <c r="G11" s="63"/>
      <c r="H11" s="63"/>
      <c r="I11" s="63"/>
      <c r="J11" s="57"/>
      <c r="K11" s="57"/>
      <c r="L11" s="57"/>
      <c r="M11" s="57"/>
      <c r="N11" s="57"/>
      <c r="O11" s="5">
        <f>SUMPRODUCT(CLIN2_Labour102[[#This Row],[Man-Days
2020]:[Man-Days
2024]],CLIN2_Labour102[[#This Row],[Labour rate
2020]:[Labour rate
2024]])</f>
        <v>0</v>
      </c>
      <c r="P11" s="9"/>
      <c r="Q11" s="60">
        <f>(CLIN2_Labour102[[#This Row],[Extended cost]]+CLIN2_Labour102[[#This Row],[Expat Allowance (ONLY if applicable)]])*$V$2</f>
        <v>0</v>
      </c>
      <c r="R11" s="60">
        <f>CLIN2_Labour102[[#This Row],[Extended cost]]+CLIN2_Labour102[[#This Row],[Expat Allowance (ONLY if applicable)]]+CLIN2_Labour102[[#This Row],[Profit ]]</f>
        <v>0</v>
      </c>
    </row>
    <row r="12" spans="2:29" ht="15" customHeight="1" x14ac:dyDescent="0.35">
      <c r="B12" s="63"/>
      <c r="C12" t="s">
        <v>64</v>
      </c>
      <c r="D12" s="23"/>
      <c r="E12" s="63"/>
      <c r="F12" s="63"/>
      <c r="G12" s="63"/>
      <c r="H12" s="63"/>
      <c r="I12" s="63"/>
      <c r="J12" s="57"/>
      <c r="K12" s="57"/>
      <c r="L12" s="57"/>
      <c r="M12" s="57"/>
      <c r="N12" s="57"/>
      <c r="O12" s="5">
        <f>SUMPRODUCT(CLIN2_Labour102[[#This Row],[Man-Days
2020]:[Man-Days
2024]],CLIN2_Labour102[[#This Row],[Labour rate
2020]:[Labour rate
2024]])</f>
        <v>0</v>
      </c>
      <c r="P12" s="9"/>
      <c r="Q12" s="60">
        <f>(CLIN2_Labour102[[#This Row],[Extended cost]]+CLIN2_Labour102[[#This Row],[Expat Allowance (ONLY if applicable)]])*$V$2</f>
        <v>0</v>
      </c>
      <c r="R12" s="60">
        <f>CLIN2_Labour102[[#This Row],[Extended cost]]+CLIN2_Labour102[[#This Row],[Expat Allowance (ONLY if applicable)]]+CLIN2_Labour102[[#This Row],[Profit ]]</f>
        <v>0</v>
      </c>
    </row>
    <row r="13" spans="2:29" ht="15" customHeight="1" x14ac:dyDescent="0.35">
      <c r="B13" s="63"/>
      <c r="C13" t="s">
        <v>64</v>
      </c>
      <c r="D13" s="23"/>
      <c r="E13" s="63"/>
      <c r="F13" s="63"/>
      <c r="G13" s="63"/>
      <c r="H13" s="63"/>
      <c r="I13" s="63"/>
      <c r="J13" s="57"/>
      <c r="K13" s="57"/>
      <c r="L13" s="57"/>
      <c r="M13" s="57"/>
      <c r="N13" s="57"/>
      <c r="O13" s="5">
        <f>SUMPRODUCT(CLIN2_Labour102[[#This Row],[Man-Days
2020]:[Man-Days
2024]],CLIN2_Labour102[[#This Row],[Labour rate
2020]:[Labour rate
2024]])</f>
        <v>0</v>
      </c>
      <c r="P13" s="9"/>
      <c r="Q13" s="60">
        <f>(CLIN2_Labour102[[#This Row],[Extended cost]]+CLIN2_Labour102[[#This Row],[Expat Allowance (ONLY if applicable)]])*$V$2</f>
        <v>0</v>
      </c>
      <c r="R13" s="60">
        <f>CLIN2_Labour102[[#This Row],[Extended cost]]+CLIN2_Labour102[[#This Row],[Expat Allowance (ONLY if applicable)]]+CLIN2_Labour102[[#This Row],[Profit ]]</f>
        <v>0</v>
      </c>
    </row>
    <row r="14" spans="2:29" ht="15" customHeight="1" x14ac:dyDescent="0.35">
      <c r="B14" s="63"/>
      <c r="C14" t="s">
        <v>64</v>
      </c>
      <c r="D14" s="23"/>
      <c r="E14" s="63"/>
      <c r="F14" s="63"/>
      <c r="G14" s="63"/>
      <c r="H14" s="63"/>
      <c r="I14" s="63"/>
      <c r="J14" s="57"/>
      <c r="K14" s="57"/>
      <c r="L14" s="57"/>
      <c r="M14" s="57"/>
      <c r="N14" s="57"/>
      <c r="O14" s="5">
        <f>SUMPRODUCT(CLIN2_Labour102[[#This Row],[Man-Days
2020]:[Man-Days
2024]],CLIN2_Labour102[[#This Row],[Labour rate
2020]:[Labour rate
2024]])</f>
        <v>0</v>
      </c>
      <c r="P14" s="9"/>
      <c r="Q14" s="60">
        <f>(CLIN2_Labour102[[#This Row],[Extended cost]]+CLIN2_Labour102[[#This Row],[Expat Allowance (ONLY if applicable)]])*$V$2</f>
        <v>0</v>
      </c>
      <c r="R14" s="60">
        <f>CLIN2_Labour102[[#This Row],[Extended cost]]+CLIN2_Labour102[[#This Row],[Expat Allowance (ONLY if applicable)]]+CLIN2_Labour102[[#This Row],[Profit ]]</f>
        <v>0</v>
      </c>
    </row>
    <row r="15" spans="2:29" ht="15" customHeight="1" x14ac:dyDescent="0.35">
      <c r="B15" s="63"/>
      <c r="C15" t="s">
        <v>64</v>
      </c>
      <c r="D15" s="23"/>
      <c r="E15" s="63"/>
      <c r="F15" s="63"/>
      <c r="G15" s="63"/>
      <c r="H15" s="63"/>
      <c r="I15" s="63"/>
      <c r="J15" s="57"/>
      <c r="K15" s="57"/>
      <c r="L15" s="57"/>
      <c r="M15" s="57"/>
      <c r="N15" s="57"/>
      <c r="O15" s="5">
        <f>SUMPRODUCT(CLIN2_Labour102[[#This Row],[Man-Days
2020]:[Man-Days
2024]],CLIN2_Labour102[[#This Row],[Labour rate
2020]:[Labour rate
2024]])</f>
        <v>0</v>
      </c>
      <c r="P15" s="9"/>
      <c r="Q15" s="60">
        <f>(CLIN2_Labour102[[#This Row],[Extended cost]]+CLIN2_Labour102[[#This Row],[Expat Allowance (ONLY if applicable)]])*$V$2</f>
        <v>0</v>
      </c>
      <c r="R15" s="60">
        <f>CLIN2_Labour102[[#This Row],[Extended cost]]+CLIN2_Labour102[[#This Row],[Expat Allowance (ONLY if applicable)]]+CLIN2_Labour102[[#This Row],[Profit ]]</f>
        <v>0</v>
      </c>
    </row>
    <row r="16" spans="2:29" ht="15" customHeight="1" x14ac:dyDescent="0.35">
      <c r="B16" s="63"/>
      <c r="C16" t="s">
        <v>64</v>
      </c>
      <c r="D16" s="23"/>
      <c r="E16" s="63"/>
      <c r="F16" s="63"/>
      <c r="G16" s="63"/>
      <c r="H16" s="63"/>
      <c r="I16" s="63"/>
      <c r="J16" s="57"/>
      <c r="K16" s="57"/>
      <c r="L16" s="57"/>
      <c r="M16" s="57"/>
      <c r="N16" s="57"/>
      <c r="O16" s="5">
        <f>SUMPRODUCT(CLIN2_Labour102[[#This Row],[Man-Days
2020]:[Man-Days
2024]],CLIN2_Labour102[[#This Row],[Labour rate
2020]:[Labour rate
2024]])</f>
        <v>0</v>
      </c>
      <c r="P16" s="9"/>
      <c r="Q16" s="60">
        <f>(CLIN2_Labour102[[#This Row],[Extended cost]]+CLIN2_Labour102[[#This Row],[Expat Allowance (ONLY if applicable)]])*$V$2</f>
        <v>0</v>
      </c>
      <c r="R16" s="60">
        <f>CLIN2_Labour102[[#This Row],[Extended cost]]+CLIN2_Labour102[[#This Row],[Expat Allowance (ONLY if applicable)]]+CLIN2_Labour102[[#This Row],[Profit ]]</f>
        <v>0</v>
      </c>
    </row>
    <row r="17" spans="2:18" ht="15" customHeight="1" x14ac:dyDescent="0.35">
      <c r="B17" s="63"/>
      <c r="C17" t="s">
        <v>64</v>
      </c>
      <c r="D17" s="23"/>
      <c r="E17" s="63"/>
      <c r="F17" s="63"/>
      <c r="G17" s="63"/>
      <c r="H17" s="63"/>
      <c r="I17" s="63"/>
      <c r="J17" s="57"/>
      <c r="K17" s="57"/>
      <c r="L17" s="57"/>
      <c r="M17" s="57"/>
      <c r="N17" s="57"/>
      <c r="O17" s="5">
        <f>SUMPRODUCT(CLIN2_Labour102[[#This Row],[Man-Days
2020]:[Man-Days
2024]],CLIN2_Labour102[[#This Row],[Labour rate
2020]:[Labour rate
2024]])</f>
        <v>0</v>
      </c>
      <c r="P17" s="9"/>
      <c r="Q17" s="60">
        <f>(CLIN2_Labour102[[#This Row],[Extended cost]]+CLIN2_Labour102[[#This Row],[Expat Allowance (ONLY if applicable)]])*$V$2</f>
        <v>0</v>
      </c>
      <c r="R17" s="60">
        <f>CLIN2_Labour102[[#This Row],[Extended cost]]+CLIN2_Labour102[[#This Row],[Expat Allowance (ONLY if applicable)]]+CLIN2_Labour102[[#This Row],[Profit ]]</f>
        <v>0</v>
      </c>
    </row>
    <row r="18" spans="2:18" ht="15" customHeight="1" x14ac:dyDescent="0.35">
      <c r="B18" s="63"/>
      <c r="C18" t="s">
        <v>64</v>
      </c>
      <c r="D18" s="23"/>
      <c r="E18" s="63"/>
      <c r="F18" s="63"/>
      <c r="G18" s="63"/>
      <c r="H18" s="63"/>
      <c r="I18" s="63"/>
      <c r="J18" s="57"/>
      <c r="K18" s="57"/>
      <c r="L18" s="57"/>
      <c r="M18" s="57"/>
      <c r="N18" s="57"/>
      <c r="O18" s="5">
        <f>SUMPRODUCT(CLIN2_Labour102[[#This Row],[Man-Days
2020]:[Man-Days
2024]],CLIN2_Labour102[[#This Row],[Labour rate
2020]:[Labour rate
2024]])</f>
        <v>0</v>
      </c>
      <c r="P18" s="9"/>
      <c r="Q18" s="60">
        <f>(CLIN2_Labour102[[#This Row],[Extended cost]]+CLIN2_Labour102[[#This Row],[Expat Allowance (ONLY if applicable)]])*$V$2</f>
        <v>0</v>
      </c>
      <c r="R18" s="60">
        <f>CLIN2_Labour102[[#This Row],[Extended cost]]+CLIN2_Labour102[[#This Row],[Expat Allowance (ONLY if applicable)]]+CLIN2_Labour102[[#This Row],[Profit ]]</f>
        <v>0</v>
      </c>
    </row>
    <row r="19" spans="2:18" ht="15" customHeight="1" x14ac:dyDescent="0.35">
      <c r="B19" s="63"/>
      <c r="C19" t="s">
        <v>64</v>
      </c>
      <c r="D19" s="23"/>
      <c r="E19" s="63"/>
      <c r="F19" s="63"/>
      <c r="G19" s="63"/>
      <c r="H19" s="63"/>
      <c r="I19" s="63"/>
      <c r="J19" s="57"/>
      <c r="K19" s="57"/>
      <c r="L19" s="57"/>
      <c r="M19" s="57"/>
      <c r="N19" s="57"/>
      <c r="O19" s="5">
        <f>SUMPRODUCT(CLIN2_Labour102[[#This Row],[Man-Days
2020]:[Man-Days
2024]],CLIN2_Labour102[[#This Row],[Labour rate
2020]:[Labour rate
2024]])</f>
        <v>0</v>
      </c>
      <c r="P19" s="9"/>
      <c r="Q19" s="60">
        <f>(CLIN2_Labour102[[#This Row],[Extended cost]]+CLIN2_Labour102[[#This Row],[Expat Allowance (ONLY if applicable)]])*$V$2</f>
        <v>0</v>
      </c>
      <c r="R19" s="60">
        <f>CLIN2_Labour102[[#This Row],[Extended cost]]+CLIN2_Labour102[[#This Row],[Expat Allowance (ONLY if applicable)]]+CLIN2_Labour102[[#This Row],[Profit ]]</f>
        <v>0</v>
      </c>
    </row>
    <row r="20" spans="2:18" ht="15" customHeight="1" x14ac:dyDescent="0.35">
      <c r="B20" s="63"/>
      <c r="C20" t="s">
        <v>64</v>
      </c>
      <c r="D20" s="23"/>
      <c r="E20" s="63"/>
      <c r="F20" s="63"/>
      <c r="G20" s="63"/>
      <c r="H20" s="63"/>
      <c r="I20" s="63"/>
      <c r="J20" s="57"/>
      <c r="K20" s="57"/>
      <c r="L20" s="57"/>
      <c r="M20" s="57"/>
      <c r="N20" s="57"/>
      <c r="O20" s="5">
        <f>SUMPRODUCT(CLIN2_Labour102[[#This Row],[Man-Days
2020]:[Man-Days
2024]],CLIN2_Labour102[[#This Row],[Labour rate
2020]:[Labour rate
2024]])</f>
        <v>0</v>
      </c>
      <c r="P20" s="9"/>
      <c r="Q20" s="60">
        <f>(CLIN2_Labour102[[#This Row],[Extended cost]]+CLIN2_Labour102[[#This Row],[Expat Allowance (ONLY if applicable)]])*$V$2</f>
        <v>0</v>
      </c>
      <c r="R20" s="60">
        <f>CLIN2_Labour102[[#This Row],[Extended cost]]+CLIN2_Labour102[[#This Row],[Expat Allowance (ONLY if applicable)]]+CLIN2_Labour102[[#This Row],[Profit ]]</f>
        <v>0</v>
      </c>
    </row>
    <row r="21" spans="2:18" ht="15" customHeight="1" x14ac:dyDescent="0.35">
      <c r="B21" s="63"/>
      <c r="C21" t="s">
        <v>64</v>
      </c>
      <c r="D21" s="23"/>
      <c r="E21" s="63"/>
      <c r="F21" s="63"/>
      <c r="G21" s="63"/>
      <c r="H21" s="63"/>
      <c r="I21" s="63"/>
      <c r="J21" s="57"/>
      <c r="K21" s="57"/>
      <c r="L21" s="57"/>
      <c r="M21" s="57"/>
      <c r="N21" s="57"/>
      <c r="O21" s="5">
        <f>SUMPRODUCT(CLIN2_Labour102[[#This Row],[Man-Days
2020]:[Man-Days
2024]],CLIN2_Labour102[[#This Row],[Labour rate
2020]:[Labour rate
2024]])</f>
        <v>0</v>
      </c>
      <c r="P21" s="9"/>
      <c r="Q21" s="60">
        <f>(CLIN2_Labour102[[#This Row],[Extended cost]]+CLIN2_Labour102[[#This Row],[Expat Allowance (ONLY if applicable)]])*$V$2</f>
        <v>0</v>
      </c>
      <c r="R21" s="60">
        <f>CLIN2_Labour102[[#This Row],[Extended cost]]+CLIN2_Labour102[[#This Row],[Expat Allowance (ONLY if applicable)]]+CLIN2_Labour102[[#This Row],[Profit ]]</f>
        <v>0</v>
      </c>
    </row>
    <row r="22" spans="2:18" ht="15" customHeight="1" x14ac:dyDescent="0.35">
      <c r="B22" s="63"/>
      <c r="C22" t="s">
        <v>64</v>
      </c>
      <c r="D22" s="23"/>
      <c r="E22" s="63"/>
      <c r="F22" s="63"/>
      <c r="G22" s="63"/>
      <c r="H22" s="63"/>
      <c r="I22" s="63"/>
      <c r="J22" s="57"/>
      <c r="K22" s="57"/>
      <c r="L22" s="57"/>
      <c r="M22" s="57"/>
      <c r="N22" s="57"/>
      <c r="O22" s="5">
        <f>SUMPRODUCT(CLIN2_Labour102[[#This Row],[Man-Days
2020]:[Man-Days
2024]],CLIN2_Labour102[[#This Row],[Labour rate
2020]:[Labour rate
2024]])</f>
        <v>0</v>
      </c>
      <c r="P22" s="9"/>
      <c r="Q22" s="60">
        <f>(CLIN2_Labour102[[#This Row],[Extended cost]]+CLIN2_Labour102[[#This Row],[Expat Allowance (ONLY if applicable)]])*$V$2</f>
        <v>0</v>
      </c>
      <c r="R22" s="60">
        <f>CLIN2_Labour102[[#This Row],[Extended cost]]+CLIN2_Labour102[[#This Row],[Expat Allowance (ONLY if applicable)]]+CLIN2_Labour102[[#This Row],[Profit ]]</f>
        <v>0</v>
      </c>
    </row>
    <row r="23" spans="2:18" ht="15" customHeight="1" x14ac:dyDescent="0.35">
      <c r="B23" s="63"/>
      <c r="C23" t="s">
        <v>64</v>
      </c>
      <c r="D23" s="23"/>
      <c r="E23" s="63"/>
      <c r="F23" s="63"/>
      <c r="G23" s="63"/>
      <c r="H23" s="63"/>
      <c r="I23" s="63"/>
      <c r="J23" s="57"/>
      <c r="K23" s="57"/>
      <c r="L23" s="57"/>
      <c r="M23" s="57"/>
      <c r="N23" s="57"/>
      <c r="O23" s="5">
        <f>SUMPRODUCT(CLIN2_Labour102[[#This Row],[Man-Days
2020]:[Man-Days
2024]],CLIN2_Labour102[[#This Row],[Labour rate
2020]:[Labour rate
2024]])</f>
        <v>0</v>
      </c>
      <c r="P23" s="9"/>
      <c r="Q23" s="60">
        <f>(CLIN2_Labour102[[#This Row],[Extended cost]]+CLIN2_Labour102[[#This Row],[Expat Allowance (ONLY if applicable)]])*$V$2</f>
        <v>0</v>
      </c>
      <c r="R23" s="60">
        <f>CLIN2_Labour102[[#This Row],[Extended cost]]+CLIN2_Labour102[[#This Row],[Expat Allowance (ONLY if applicable)]]+CLIN2_Labour102[[#This Row],[Profit ]]</f>
        <v>0</v>
      </c>
    </row>
    <row r="24" spans="2:18" ht="15" customHeight="1" x14ac:dyDescent="0.35">
      <c r="B24" s="63"/>
      <c r="C24" t="s">
        <v>64</v>
      </c>
      <c r="D24" s="23"/>
      <c r="E24" s="63"/>
      <c r="F24" s="63"/>
      <c r="G24" s="63"/>
      <c r="H24" s="63"/>
      <c r="I24" s="63"/>
      <c r="J24" s="57"/>
      <c r="K24" s="57"/>
      <c r="L24" s="57"/>
      <c r="M24" s="57"/>
      <c r="N24" s="57"/>
      <c r="O24" s="5">
        <f>SUMPRODUCT(CLIN2_Labour102[[#This Row],[Man-Days
2020]:[Man-Days
2024]],CLIN2_Labour102[[#This Row],[Labour rate
2020]:[Labour rate
2024]])</f>
        <v>0</v>
      </c>
      <c r="P24" s="9"/>
      <c r="Q24" s="60">
        <f>(CLIN2_Labour102[[#This Row],[Extended cost]]+CLIN2_Labour102[[#This Row],[Expat Allowance (ONLY if applicable)]])*$V$2</f>
        <v>0</v>
      </c>
      <c r="R24" s="60">
        <f>CLIN2_Labour102[[#This Row],[Extended cost]]+CLIN2_Labour102[[#This Row],[Expat Allowance (ONLY if applicable)]]+CLIN2_Labour102[[#This Row],[Profit ]]</f>
        <v>0</v>
      </c>
    </row>
    <row r="25" spans="2:18" ht="15" customHeight="1" x14ac:dyDescent="0.35">
      <c r="B25" s="63"/>
      <c r="C25" t="s">
        <v>64</v>
      </c>
      <c r="D25" s="23"/>
      <c r="E25" s="63"/>
      <c r="F25" s="63"/>
      <c r="G25" s="63"/>
      <c r="H25" s="63"/>
      <c r="I25" s="63"/>
      <c r="J25" s="57"/>
      <c r="K25" s="57"/>
      <c r="L25" s="57"/>
      <c r="M25" s="57"/>
      <c r="N25" s="57"/>
      <c r="O25" s="5">
        <f>SUMPRODUCT(CLIN2_Labour102[[#This Row],[Man-Days
2020]:[Man-Days
2024]],CLIN2_Labour102[[#This Row],[Labour rate
2020]:[Labour rate
2024]])</f>
        <v>0</v>
      </c>
      <c r="P25" s="9"/>
      <c r="Q25" s="60">
        <f>(CLIN2_Labour102[[#This Row],[Extended cost]]+CLIN2_Labour102[[#This Row],[Expat Allowance (ONLY if applicable)]])*$V$2</f>
        <v>0</v>
      </c>
      <c r="R25" s="60">
        <f>CLIN2_Labour102[[#This Row],[Extended cost]]+CLIN2_Labour102[[#This Row],[Expat Allowance (ONLY if applicable)]]+CLIN2_Labour102[[#This Row],[Profit ]]</f>
        <v>0</v>
      </c>
    </row>
    <row r="26" spans="2:18" ht="15" customHeight="1" x14ac:dyDescent="0.35">
      <c r="B26" s="63"/>
      <c r="C26" t="s">
        <v>64</v>
      </c>
      <c r="D26" s="23"/>
      <c r="E26" s="63"/>
      <c r="F26" s="63"/>
      <c r="G26" s="63"/>
      <c r="H26" s="63"/>
      <c r="I26" s="63"/>
      <c r="J26" s="57"/>
      <c r="K26" s="57"/>
      <c r="L26" s="57"/>
      <c r="M26" s="57"/>
      <c r="N26" s="57"/>
      <c r="O26" s="5">
        <f>SUMPRODUCT(CLIN2_Labour102[[#This Row],[Man-Days
2020]:[Man-Days
2024]],CLIN2_Labour102[[#This Row],[Labour rate
2020]:[Labour rate
2024]])</f>
        <v>0</v>
      </c>
      <c r="P26" s="9"/>
      <c r="Q26" s="60">
        <f>(CLIN2_Labour102[[#This Row],[Extended cost]]+CLIN2_Labour102[[#This Row],[Expat Allowance (ONLY if applicable)]])*$V$2</f>
        <v>0</v>
      </c>
      <c r="R26" s="60">
        <f>CLIN2_Labour102[[#This Row],[Extended cost]]+CLIN2_Labour102[[#This Row],[Expat Allowance (ONLY if applicable)]]+CLIN2_Labour102[[#This Row],[Profit ]]</f>
        <v>0</v>
      </c>
    </row>
    <row r="27" spans="2:18" ht="15" customHeight="1" x14ac:dyDescent="0.35">
      <c r="B27" s="63"/>
      <c r="C27" t="s">
        <v>64</v>
      </c>
      <c r="D27" s="23"/>
      <c r="E27" s="63"/>
      <c r="F27" s="63"/>
      <c r="G27" s="63"/>
      <c r="H27" s="63"/>
      <c r="I27" s="63"/>
      <c r="J27" s="57"/>
      <c r="K27" s="57"/>
      <c r="L27" s="57"/>
      <c r="M27" s="57"/>
      <c r="N27" s="57"/>
      <c r="O27" s="5">
        <f>SUMPRODUCT(CLIN2_Labour102[[#This Row],[Man-Days
2020]:[Man-Days
2024]],CLIN2_Labour102[[#This Row],[Labour rate
2020]:[Labour rate
2024]])</f>
        <v>0</v>
      </c>
      <c r="P27" s="9"/>
      <c r="Q27" s="60">
        <f>(CLIN2_Labour102[[#This Row],[Extended cost]]+CLIN2_Labour102[[#This Row],[Expat Allowance (ONLY if applicable)]])*$V$2</f>
        <v>0</v>
      </c>
      <c r="R27" s="60">
        <f>CLIN2_Labour102[[#This Row],[Extended cost]]+CLIN2_Labour102[[#This Row],[Expat Allowance (ONLY if applicable)]]+CLIN2_Labour102[[#This Row],[Profit ]]</f>
        <v>0</v>
      </c>
    </row>
    <row r="28" spans="2:18" ht="15" customHeight="1" x14ac:dyDescent="0.35">
      <c r="B28" s="63"/>
      <c r="C28" t="s">
        <v>64</v>
      </c>
      <c r="D28" s="23"/>
      <c r="E28" s="63"/>
      <c r="F28" s="63"/>
      <c r="G28" s="63"/>
      <c r="H28" s="63"/>
      <c r="I28" s="63"/>
      <c r="J28" s="57"/>
      <c r="K28" s="57"/>
      <c r="L28" s="57"/>
      <c r="M28" s="57"/>
      <c r="N28" s="57"/>
      <c r="O28" s="5">
        <f>SUMPRODUCT(CLIN2_Labour102[[#This Row],[Man-Days
2020]:[Man-Days
2024]],CLIN2_Labour102[[#This Row],[Labour rate
2020]:[Labour rate
2024]])</f>
        <v>0</v>
      </c>
      <c r="P28" s="9"/>
      <c r="Q28" s="60">
        <f>(CLIN2_Labour102[[#This Row],[Extended cost]]+CLIN2_Labour102[[#This Row],[Expat Allowance (ONLY if applicable)]])*$V$2</f>
        <v>0</v>
      </c>
      <c r="R28" s="60">
        <f>CLIN2_Labour102[[#This Row],[Extended cost]]+CLIN2_Labour102[[#This Row],[Expat Allowance (ONLY if applicable)]]+CLIN2_Labour102[[#This Row],[Profit ]]</f>
        <v>0</v>
      </c>
    </row>
    <row r="29" spans="2:18" ht="15" customHeight="1" x14ac:dyDescent="0.35">
      <c r="B29" s="63"/>
      <c r="C29" t="s">
        <v>64</v>
      </c>
      <c r="D29" s="23"/>
      <c r="E29" s="63"/>
      <c r="F29" s="63"/>
      <c r="G29" s="63"/>
      <c r="H29" s="63"/>
      <c r="I29" s="63"/>
      <c r="J29" s="57"/>
      <c r="K29" s="57"/>
      <c r="L29" s="57"/>
      <c r="M29" s="57"/>
      <c r="N29" s="57"/>
      <c r="O29" s="5">
        <f>SUMPRODUCT(CLIN2_Labour102[[#This Row],[Man-Days
2020]:[Man-Days
2024]],CLIN2_Labour102[[#This Row],[Labour rate
2020]:[Labour rate
2024]])</f>
        <v>0</v>
      </c>
      <c r="P29" s="9"/>
      <c r="Q29" s="60">
        <f>(CLIN2_Labour102[[#This Row],[Extended cost]]+CLIN2_Labour102[[#This Row],[Expat Allowance (ONLY if applicable)]])*$V$2</f>
        <v>0</v>
      </c>
      <c r="R29" s="60">
        <f>CLIN2_Labour102[[#This Row],[Extended cost]]+CLIN2_Labour102[[#This Row],[Expat Allowance (ONLY if applicable)]]+CLIN2_Labour102[[#This Row],[Profit ]]</f>
        <v>0</v>
      </c>
    </row>
    <row r="30" spans="2:18" ht="15" customHeight="1" x14ac:dyDescent="0.35">
      <c r="B30" s="63"/>
      <c r="C30" t="s">
        <v>64</v>
      </c>
      <c r="D30" s="23"/>
      <c r="E30" s="63"/>
      <c r="F30" s="63"/>
      <c r="G30" s="63"/>
      <c r="H30" s="63"/>
      <c r="I30" s="63"/>
      <c r="J30" s="57"/>
      <c r="K30" s="57"/>
      <c r="L30" s="57"/>
      <c r="M30" s="57"/>
      <c r="N30" s="57"/>
      <c r="O30" s="5">
        <f>SUMPRODUCT(CLIN2_Labour102[[#This Row],[Man-Days
2020]:[Man-Days
2024]],CLIN2_Labour102[[#This Row],[Labour rate
2020]:[Labour rate
2024]])</f>
        <v>0</v>
      </c>
      <c r="P30" s="9"/>
      <c r="Q30" s="60">
        <f>(CLIN2_Labour102[[#This Row],[Extended cost]]+CLIN2_Labour102[[#This Row],[Expat Allowance (ONLY if applicable)]])*$V$2</f>
        <v>0</v>
      </c>
      <c r="R30" s="60">
        <f>CLIN2_Labour102[[#This Row],[Extended cost]]+CLIN2_Labour102[[#This Row],[Expat Allowance (ONLY if applicable)]]+CLIN2_Labour102[[#This Row],[Profit ]]</f>
        <v>0</v>
      </c>
    </row>
    <row r="31" spans="2:18" ht="15" customHeight="1" x14ac:dyDescent="0.35">
      <c r="B31" s="63"/>
      <c r="C31" t="s">
        <v>64</v>
      </c>
      <c r="D31" s="23"/>
      <c r="E31" s="63"/>
      <c r="F31" s="63"/>
      <c r="G31" s="63"/>
      <c r="H31" s="63"/>
      <c r="I31" s="63"/>
      <c r="J31" s="57"/>
      <c r="K31" s="57"/>
      <c r="L31" s="57"/>
      <c r="M31" s="57"/>
      <c r="N31" s="57"/>
      <c r="O31" s="5">
        <f>SUMPRODUCT(CLIN2_Labour102[[#This Row],[Man-Days
2020]:[Man-Days
2024]],CLIN2_Labour102[[#This Row],[Labour rate
2020]:[Labour rate
2024]])</f>
        <v>0</v>
      </c>
      <c r="P31" s="9"/>
      <c r="Q31" s="60">
        <f>(CLIN2_Labour102[[#This Row],[Extended cost]]+CLIN2_Labour102[[#This Row],[Expat Allowance (ONLY if applicable)]])*$V$2</f>
        <v>0</v>
      </c>
      <c r="R31" s="60">
        <f>CLIN2_Labour102[[#This Row],[Extended cost]]+CLIN2_Labour102[[#This Row],[Expat Allowance (ONLY if applicable)]]+CLIN2_Labour102[[#This Row],[Profit ]]</f>
        <v>0</v>
      </c>
    </row>
    <row r="32" spans="2:18" ht="15" customHeight="1" x14ac:dyDescent="0.35">
      <c r="B32" s="63"/>
      <c r="C32" t="s">
        <v>64</v>
      </c>
      <c r="D32" s="23"/>
      <c r="E32" s="63"/>
      <c r="F32" s="63"/>
      <c r="G32" s="63"/>
      <c r="H32" s="63"/>
      <c r="I32" s="63"/>
      <c r="J32" s="57"/>
      <c r="K32" s="57"/>
      <c r="L32" s="57"/>
      <c r="M32" s="57"/>
      <c r="N32" s="57"/>
      <c r="O32" s="5">
        <f>SUMPRODUCT(CLIN2_Labour102[[#This Row],[Man-Days
2020]:[Man-Days
2024]],CLIN2_Labour102[[#This Row],[Labour rate
2020]:[Labour rate
2024]])</f>
        <v>0</v>
      </c>
      <c r="P32" s="9"/>
      <c r="Q32" s="60">
        <f>(CLIN2_Labour102[[#This Row],[Extended cost]]+CLIN2_Labour102[[#This Row],[Expat Allowance (ONLY if applicable)]])*$V$2</f>
        <v>0</v>
      </c>
      <c r="R32" s="60">
        <f>CLIN2_Labour102[[#This Row],[Extended cost]]+CLIN2_Labour102[[#This Row],[Expat Allowance (ONLY if applicable)]]+CLIN2_Labour102[[#This Row],[Profit ]]</f>
        <v>0</v>
      </c>
    </row>
    <row r="33" spans="2:18" ht="15" customHeight="1" x14ac:dyDescent="0.35">
      <c r="B33" s="63"/>
      <c r="C33" t="s">
        <v>64</v>
      </c>
      <c r="D33" s="23"/>
      <c r="E33" s="63"/>
      <c r="F33" s="63"/>
      <c r="G33" s="63"/>
      <c r="H33" s="63"/>
      <c r="I33" s="63"/>
      <c r="J33" s="57"/>
      <c r="K33" s="57"/>
      <c r="L33" s="57"/>
      <c r="M33" s="57"/>
      <c r="N33" s="57"/>
      <c r="O33" s="5">
        <f>SUMPRODUCT(CLIN2_Labour102[[#This Row],[Man-Days
2020]:[Man-Days
2024]],CLIN2_Labour102[[#This Row],[Labour rate
2020]:[Labour rate
2024]])</f>
        <v>0</v>
      </c>
      <c r="P33" s="9"/>
      <c r="Q33" s="60">
        <f>(CLIN2_Labour102[[#This Row],[Extended cost]]+CLIN2_Labour102[[#This Row],[Expat Allowance (ONLY if applicable)]])*$V$2</f>
        <v>0</v>
      </c>
      <c r="R33" s="60">
        <f>CLIN2_Labour102[[#This Row],[Extended cost]]+CLIN2_Labour102[[#This Row],[Expat Allowance (ONLY if applicable)]]+CLIN2_Labour102[[#This Row],[Profit ]]</f>
        <v>0</v>
      </c>
    </row>
    <row r="34" spans="2:18" ht="15" customHeight="1" x14ac:dyDescent="0.35">
      <c r="B34" s="63"/>
      <c r="C34" t="s">
        <v>64</v>
      </c>
      <c r="D34" s="23"/>
      <c r="E34" s="63"/>
      <c r="F34" s="63"/>
      <c r="G34" s="63"/>
      <c r="H34" s="63"/>
      <c r="I34" s="63"/>
      <c r="J34" s="57"/>
      <c r="K34" s="57"/>
      <c r="L34" s="57"/>
      <c r="M34" s="57"/>
      <c r="N34" s="57"/>
      <c r="O34" s="5">
        <f>SUMPRODUCT(CLIN2_Labour102[[#This Row],[Man-Days
2020]:[Man-Days
2024]],CLIN2_Labour102[[#This Row],[Labour rate
2020]:[Labour rate
2024]])</f>
        <v>0</v>
      </c>
      <c r="P34" s="9"/>
      <c r="Q34" s="60">
        <f>(CLIN2_Labour102[[#This Row],[Extended cost]]+CLIN2_Labour102[[#This Row],[Expat Allowance (ONLY if applicable)]])*$V$2</f>
        <v>0</v>
      </c>
      <c r="R34" s="60">
        <f>CLIN2_Labour102[[#This Row],[Extended cost]]+CLIN2_Labour102[[#This Row],[Expat Allowance (ONLY if applicable)]]+CLIN2_Labour102[[#This Row],[Profit ]]</f>
        <v>0</v>
      </c>
    </row>
    <row r="35" spans="2:18" ht="15" customHeight="1" x14ac:dyDescent="0.35">
      <c r="B35" s="63"/>
      <c r="C35" t="s">
        <v>64</v>
      </c>
      <c r="D35" s="23"/>
      <c r="E35" s="63"/>
      <c r="F35" s="63"/>
      <c r="G35" s="63"/>
      <c r="H35" s="63"/>
      <c r="I35" s="63"/>
      <c r="J35" s="57"/>
      <c r="K35" s="57"/>
      <c r="L35" s="57"/>
      <c r="M35" s="57"/>
      <c r="N35" s="57"/>
      <c r="O35" s="5">
        <f>SUMPRODUCT(CLIN2_Labour102[[#This Row],[Man-Days
2020]:[Man-Days
2024]],CLIN2_Labour102[[#This Row],[Labour rate
2020]:[Labour rate
2024]])</f>
        <v>0</v>
      </c>
      <c r="P35" s="9"/>
      <c r="Q35" s="60">
        <f>(CLIN2_Labour102[[#This Row],[Extended cost]]+CLIN2_Labour102[[#This Row],[Expat Allowance (ONLY if applicable)]])*$V$2</f>
        <v>0</v>
      </c>
      <c r="R35" s="60">
        <f>CLIN2_Labour102[[#This Row],[Extended cost]]+CLIN2_Labour102[[#This Row],[Expat Allowance (ONLY if applicable)]]+CLIN2_Labour102[[#This Row],[Profit ]]</f>
        <v>0</v>
      </c>
    </row>
    <row r="36" spans="2:18" ht="15" customHeight="1" x14ac:dyDescent="0.35">
      <c r="B36" s="63"/>
      <c r="C36" t="s">
        <v>64</v>
      </c>
      <c r="D36" s="23"/>
      <c r="E36" s="63"/>
      <c r="F36" s="63"/>
      <c r="G36" s="63"/>
      <c r="H36" s="63"/>
      <c r="I36" s="63"/>
      <c r="J36" s="57"/>
      <c r="K36" s="57"/>
      <c r="L36" s="57"/>
      <c r="M36" s="57"/>
      <c r="N36" s="57"/>
      <c r="O36" s="5">
        <f>SUMPRODUCT(CLIN2_Labour102[[#This Row],[Man-Days
2020]:[Man-Days
2024]],CLIN2_Labour102[[#This Row],[Labour rate
2020]:[Labour rate
2024]])</f>
        <v>0</v>
      </c>
      <c r="P36" s="9"/>
      <c r="Q36" s="60">
        <f>(CLIN2_Labour102[[#This Row],[Extended cost]]+CLIN2_Labour102[[#This Row],[Expat Allowance (ONLY if applicable)]])*$V$2</f>
        <v>0</v>
      </c>
      <c r="R36" s="60">
        <f>CLIN2_Labour102[[#This Row],[Extended cost]]+CLIN2_Labour102[[#This Row],[Expat Allowance (ONLY if applicable)]]+CLIN2_Labour102[[#This Row],[Profit ]]</f>
        <v>0</v>
      </c>
    </row>
    <row r="37" spans="2:18" ht="15" customHeight="1" x14ac:dyDescent="0.35">
      <c r="B37" s="63"/>
      <c r="C37" t="s">
        <v>64</v>
      </c>
      <c r="D37" s="23"/>
      <c r="E37" s="63"/>
      <c r="F37" s="63"/>
      <c r="G37" s="63"/>
      <c r="H37" s="63"/>
      <c r="I37" s="63"/>
      <c r="J37" s="57"/>
      <c r="K37" s="57"/>
      <c r="L37" s="57"/>
      <c r="M37" s="57"/>
      <c r="N37" s="57"/>
      <c r="O37" s="5">
        <f>SUMPRODUCT(CLIN2_Labour102[[#This Row],[Man-Days
2020]:[Man-Days
2024]],CLIN2_Labour102[[#This Row],[Labour rate
2020]:[Labour rate
2024]])</f>
        <v>0</v>
      </c>
      <c r="P37" s="9"/>
      <c r="Q37" s="60">
        <f>(CLIN2_Labour102[[#This Row],[Extended cost]]+CLIN2_Labour102[[#This Row],[Expat Allowance (ONLY if applicable)]])*$V$2</f>
        <v>0</v>
      </c>
      <c r="R37" s="60">
        <f>CLIN2_Labour102[[#This Row],[Extended cost]]+CLIN2_Labour102[[#This Row],[Expat Allowance (ONLY if applicable)]]+CLIN2_Labour102[[#This Row],[Profit ]]</f>
        <v>0</v>
      </c>
    </row>
    <row r="38" spans="2:18" ht="15" customHeight="1" x14ac:dyDescent="0.35">
      <c r="B38" s="63"/>
      <c r="C38" t="s">
        <v>64</v>
      </c>
      <c r="D38" s="23"/>
      <c r="E38" s="63"/>
      <c r="F38" s="63"/>
      <c r="G38" s="63"/>
      <c r="H38" s="63"/>
      <c r="I38" s="63"/>
      <c r="J38" s="57"/>
      <c r="K38" s="57"/>
      <c r="L38" s="57"/>
      <c r="M38" s="57"/>
      <c r="N38" s="57"/>
      <c r="O38" s="5">
        <f>SUMPRODUCT(CLIN2_Labour102[[#This Row],[Man-Days
2020]:[Man-Days
2024]],CLIN2_Labour102[[#This Row],[Labour rate
2020]:[Labour rate
2024]])</f>
        <v>0</v>
      </c>
      <c r="P38" s="9"/>
      <c r="Q38" s="60">
        <f>(CLIN2_Labour102[[#This Row],[Extended cost]]+CLIN2_Labour102[[#This Row],[Expat Allowance (ONLY if applicable)]])*$V$2</f>
        <v>0</v>
      </c>
      <c r="R38" s="60">
        <f>CLIN2_Labour102[[#This Row],[Extended cost]]+CLIN2_Labour102[[#This Row],[Expat Allowance (ONLY if applicable)]]+CLIN2_Labour102[[#This Row],[Profit ]]</f>
        <v>0</v>
      </c>
    </row>
    <row r="39" spans="2:18" ht="15" customHeight="1" x14ac:dyDescent="0.35">
      <c r="B39" s="63"/>
      <c r="C39" t="s">
        <v>64</v>
      </c>
      <c r="D39" s="23"/>
      <c r="E39" s="63"/>
      <c r="F39" s="63"/>
      <c r="G39" s="63"/>
      <c r="H39" s="63"/>
      <c r="I39" s="63"/>
      <c r="J39" s="57"/>
      <c r="K39" s="57"/>
      <c r="L39" s="57"/>
      <c r="M39" s="57"/>
      <c r="N39" s="57"/>
      <c r="O39" s="5">
        <f>SUMPRODUCT(CLIN2_Labour102[[#This Row],[Man-Days
2020]:[Man-Days
2024]],CLIN2_Labour102[[#This Row],[Labour rate
2020]:[Labour rate
2024]])</f>
        <v>0</v>
      </c>
      <c r="P39" s="9"/>
      <c r="Q39" s="60">
        <f>(CLIN2_Labour102[[#This Row],[Extended cost]]+CLIN2_Labour102[[#This Row],[Expat Allowance (ONLY if applicable)]])*$V$2</f>
        <v>0</v>
      </c>
      <c r="R39" s="60">
        <f>CLIN2_Labour102[[#This Row],[Extended cost]]+CLIN2_Labour102[[#This Row],[Expat Allowance (ONLY if applicable)]]+CLIN2_Labour102[[#This Row],[Profit ]]</f>
        <v>0</v>
      </c>
    </row>
    <row r="40" spans="2:18" ht="15" customHeight="1" x14ac:dyDescent="0.35">
      <c r="B40" s="63"/>
      <c r="C40" t="s">
        <v>64</v>
      </c>
      <c r="D40" s="23"/>
      <c r="E40" s="63"/>
      <c r="F40" s="63"/>
      <c r="G40" s="63"/>
      <c r="H40" s="63"/>
      <c r="I40" s="63"/>
      <c r="J40" s="57"/>
      <c r="K40" s="57"/>
      <c r="L40" s="57"/>
      <c r="M40" s="57"/>
      <c r="N40" s="57"/>
      <c r="O40" s="5">
        <f>SUMPRODUCT(CLIN2_Labour102[[#This Row],[Man-Days
2020]:[Man-Days
2024]],CLIN2_Labour102[[#This Row],[Labour rate
2020]:[Labour rate
2024]])</f>
        <v>0</v>
      </c>
      <c r="P40" s="9"/>
      <c r="Q40" s="60">
        <f>(CLIN2_Labour102[[#This Row],[Extended cost]]+CLIN2_Labour102[[#This Row],[Expat Allowance (ONLY if applicable)]])*$V$2</f>
        <v>0</v>
      </c>
      <c r="R40" s="60">
        <f>CLIN2_Labour102[[#This Row],[Extended cost]]+CLIN2_Labour102[[#This Row],[Expat Allowance (ONLY if applicable)]]+CLIN2_Labour102[[#This Row],[Profit ]]</f>
        <v>0</v>
      </c>
    </row>
    <row r="41" spans="2:18" ht="15" customHeight="1" x14ac:dyDescent="0.35">
      <c r="B41" s="63"/>
      <c r="C41" t="s">
        <v>64</v>
      </c>
      <c r="D41" s="23"/>
      <c r="E41" s="63"/>
      <c r="F41" s="63"/>
      <c r="G41" s="63"/>
      <c r="H41" s="63"/>
      <c r="I41" s="63"/>
      <c r="J41" s="57"/>
      <c r="K41" s="57"/>
      <c r="L41" s="57"/>
      <c r="M41" s="57"/>
      <c r="N41" s="57"/>
      <c r="O41" s="5">
        <f>SUMPRODUCT(CLIN2_Labour102[[#This Row],[Man-Days
2020]:[Man-Days
2024]],CLIN2_Labour102[[#This Row],[Labour rate
2020]:[Labour rate
2024]])</f>
        <v>0</v>
      </c>
      <c r="P41" s="9"/>
      <c r="Q41" s="60">
        <f>(CLIN2_Labour102[[#This Row],[Extended cost]]+CLIN2_Labour102[[#This Row],[Expat Allowance (ONLY if applicable)]])*$V$2</f>
        <v>0</v>
      </c>
      <c r="R41" s="60">
        <f>CLIN2_Labour102[[#This Row],[Extended cost]]+CLIN2_Labour102[[#This Row],[Expat Allowance (ONLY if applicable)]]+CLIN2_Labour102[[#This Row],[Profit ]]</f>
        <v>0</v>
      </c>
    </row>
    <row r="42" spans="2:18" ht="15" customHeight="1" x14ac:dyDescent="0.35">
      <c r="B42" s="63"/>
      <c r="C42" t="s">
        <v>64</v>
      </c>
      <c r="D42" s="23"/>
      <c r="E42" s="63"/>
      <c r="F42" s="63"/>
      <c r="G42" s="63"/>
      <c r="H42" s="63"/>
      <c r="I42" s="63"/>
      <c r="J42" s="57"/>
      <c r="K42" s="57"/>
      <c r="L42" s="57"/>
      <c r="M42" s="57"/>
      <c r="N42" s="57"/>
      <c r="O42" s="5">
        <f>SUMPRODUCT(CLIN2_Labour102[[#This Row],[Man-Days
2020]:[Man-Days
2024]],CLIN2_Labour102[[#This Row],[Labour rate
2020]:[Labour rate
2024]])</f>
        <v>0</v>
      </c>
      <c r="P42" s="9"/>
      <c r="Q42" s="60">
        <f>(CLIN2_Labour102[[#This Row],[Extended cost]]+CLIN2_Labour102[[#This Row],[Expat Allowance (ONLY if applicable)]])*$V$2</f>
        <v>0</v>
      </c>
      <c r="R42" s="60">
        <f>CLIN2_Labour102[[#This Row],[Extended cost]]+CLIN2_Labour102[[#This Row],[Expat Allowance (ONLY if applicable)]]+CLIN2_Labour102[[#This Row],[Profit ]]</f>
        <v>0</v>
      </c>
    </row>
    <row r="43" spans="2:18" ht="15" customHeight="1" x14ac:dyDescent="0.35">
      <c r="B43" s="63"/>
      <c r="C43" t="s">
        <v>64</v>
      </c>
      <c r="D43" s="23"/>
      <c r="E43" s="63"/>
      <c r="F43" s="63"/>
      <c r="G43" s="63"/>
      <c r="H43" s="63"/>
      <c r="I43" s="63"/>
      <c r="J43" s="57"/>
      <c r="K43" s="57"/>
      <c r="L43" s="57"/>
      <c r="M43" s="57"/>
      <c r="N43" s="57"/>
      <c r="O43" s="5">
        <f>SUMPRODUCT(CLIN2_Labour102[[#This Row],[Man-Days
2020]:[Man-Days
2024]],CLIN2_Labour102[[#This Row],[Labour rate
2020]:[Labour rate
2024]])</f>
        <v>0</v>
      </c>
      <c r="P43" s="9"/>
      <c r="Q43" s="60">
        <f>(CLIN2_Labour102[[#This Row],[Extended cost]]+CLIN2_Labour102[[#This Row],[Expat Allowance (ONLY if applicable)]])*$V$2</f>
        <v>0</v>
      </c>
      <c r="R43" s="60">
        <f>CLIN2_Labour102[[#This Row],[Extended cost]]+CLIN2_Labour102[[#This Row],[Expat Allowance (ONLY if applicable)]]+CLIN2_Labour102[[#This Row],[Profit ]]</f>
        <v>0</v>
      </c>
    </row>
    <row r="44" spans="2:18" ht="15" customHeight="1" x14ac:dyDescent="0.35">
      <c r="B44" s="63"/>
      <c r="C44" t="s">
        <v>64</v>
      </c>
      <c r="D44" s="23"/>
      <c r="E44" s="63"/>
      <c r="F44" s="63"/>
      <c r="G44" s="63"/>
      <c r="H44" s="63"/>
      <c r="I44" s="63"/>
      <c r="J44" s="57"/>
      <c r="K44" s="57"/>
      <c r="L44" s="57"/>
      <c r="M44" s="57"/>
      <c r="N44" s="57"/>
      <c r="O44" s="5">
        <f>SUMPRODUCT(CLIN2_Labour102[[#This Row],[Man-Days
2020]:[Man-Days
2024]],CLIN2_Labour102[[#This Row],[Labour rate
2020]:[Labour rate
2024]])</f>
        <v>0</v>
      </c>
      <c r="P44" s="9"/>
      <c r="Q44" s="60">
        <f>(CLIN2_Labour102[[#This Row],[Extended cost]]+CLIN2_Labour102[[#This Row],[Expat Allowance (ONLY if applicable)]])*$V$2</f>
        <v>0</v>
      </c>
      <c r="R44" s="60">
        <f>CLIN2_Labour102[[#This Row],[Extended cost]]+CLIN2_Labour102[[#This Row],[Expat Allowance (ONLY if applicable)]]+CLIN2_Labour102[[#This Row],[Profit ]]</f>
        <v>0</v>
      </c>
    </row>
    <row r="45" spans="2:18" ht="15" customHeight="1" x14ac:dyDescent="0.35">
      <c r="B45" s="63"/>
      <c r="C45" t="s">
        <v>64</v>
      </c>
      <c r="D45" s="23"/>
      <c r="E45" s="63"/>
      <c r="F45" s="63"/>
      <c r="G45" s="63"/>
      <c r="H45" s="63"/>
      <c r="I45" s="63"/>
      <c r="J45" s="57"/>
      <c r="K45" s="57"/>
      <c r="L45" s="57"/>
      <c r="M45" s="57"/>
      <c r="N45" s="57"/>
      <c r="O45" s="5">
        <f>SUMPRODUCT(CLIN2_Labour102[[#This Row],[Man-Days
2020]:[Man-Days
2024]],CLIN2_Labour102[[#This Row],[Labour rate
2020]:[Labour rate
2024]])</f>
        <v>0</v>
      </c>
      <c r="P45" s="9"/>
      <c r="Q45" s="60">
        <f>(CLIN2_Labour102[[#This Row],[Extended cost]]+CLIN2_Labour102[[#This Row],[Expat Allowance (ONLY if applicable)]])*$V$2</f>
        <v>0</v>
      </c>
      <c r="R45" s="60">
        <f>CLIN2_Labour102[[#This Row],[Extended cost]]+CLIN2_Labour102[[#This Row],[Expat Allowance (ONLY if applicable)]]+CLIN2_Labour102[[#This Row],[Profit ]]</f>
        <v>0</v>
      </c>
    </row>
    <row r="46" spans="2:18" ht="15" customHeight="1" x14ac:dyDescent="0.35">
      <c r="B46" s="63"/>
      <c r="C46" t="s">
        <v>64</v>
      </c>
      <c r="D46" s="23"/>
      <c r="E46" s="63"/>
      <c r="F46" s="63"/>
      <c r="G46" s="63"/>
      <c r="H46" s="63"/>
      <c r="I46" s="63"/>
      <c r="J46" s="57"/>
      <c r="K46" s="57"/>
      <c r="L46" s="57"/>
      <c r="M46" s="57"/>
      <c r="N46" s="57"/>
      <c r="O46" s="5">
        <f>SUMPRODUCT(CLIN2_Labour102[[#This Row],[Man-Days
2020]:[Man-Days
2024]],CLIN2_Labour102[[#This Row],[Labour rate
2020]:[Labour rate
2024]])</f>
        <v>0</v>
      </c>
      <c r="P46" s="9"/>
      <c r="Q46" s="60">
        <f>(CLIN2_Labour102[[#This Row],[Extended cost]]+CLIN2_Labour102[[#This Row],[Expat Allowance (ONLY if applicable)]])*$V$2</f>
        <v>0</v>
      </c>
      <c r="R46" s="60">
        <f>CLIN2_Labour102[[#This Row],[Extended cost]]+CLIN2_Labour102[[#This Row],[Expat Allowance (ONLY if applicable)]]+CLIN2_Labour102[[#This Row],[Profit ]]</f>
        <v>0</v>
      </c>
    </row>
    <row r="47" spans="2:18" ht="15" customHeight="1" x14ac:dyDescent="0.35">
      <c r="B47" s="63"/>
      <c r="C47" t="s">
        <v>64</v>
      </c>
      <c r="D47" s="23"/>
      <c r="E47" s="63"/>
      <c r="F47" s="63"/>
      <c r="G47" s="63"/>
      <c r="H47" s="63"/>
      <c r="I47" s="63"/>
      <c r="J47" s="57"/>
      <c r="K47" s="57"/>
      <c r="L47" s="57"/>
      <c r="M47" s="57"/>
      <c r="N47" s="57"/>
      <c r="O47" s="5">
        <f>SUMPRODUCT(CLIN2_Labour102[[#This Row],[Man-Days
2020]:[Man-Days
2024]],CLIN2_Labour102[[#This Row],[Labour rate
2020]:[Labour rate
2024]])</f>
        <v>0</v>
      </c>
      <c r="P47" s="9"/>
      <c r="Q47" s="60">
        <f>(CLIN2_Labour102[[#This Row],[Extended cost]]+CLIN2_Labour102[[#This Row],[Expat Allowance (ONLY if applicable)]])*$V$2</f>
        <v>0</v>
      </c>
      <c r="R47" s="60">
        <f>CLIN2_Labour102[[#This Row],[Extended cost]]+CLIN2_Labour102[[#This Row],[Expat Allowance (ONLY if applicable)]]+CLIN2_Labour102[[#This Row],[Profit ]]</f>
        <v>0</v>
      </c>
    </row>
    <row r="48" spans="2:18" ht="15" customHeight="1" x14ac:dyDescent="0.35">
      <c r="B48" s="63"/>
      <c r="C48" t="s">
        <v>64</v>
      </c>
      <c r="D48" s="23"/>
      <c r="E48" s="63"/>
      <c r="F48" s="63"/>
      <c r="G48" s="63"/>
      <c r="H48" s="63"/>
      <c r="I48" s="63"/>
      <c r="J48" s="57"/>
      <c r="K48" s="57"/>
      <c r="L48" s="57"/>
      <c r="M48" s="57"/>
      <c r="N48" s="57"/>
      <c r="O48" s="5">
        <f>SUMPRODUCT(CLIN2_Labour102[[#This Row],[Man-Days
2020]:[Man-Days
2024]],CLIN2_Labour102[[#This Row],[Labour rate
2020]:[Labour rate
2024]])</f>
        <v>0</v>
      </c>
      <c r="P48" s="9"/>
      <c r="Q48" s="60">
        <f>(CLIN2_Labour102[[#This Row],[Extended cost]]+CLIN2_Labour102[[#This Row],[Expat Allowance (ONLY if applicable)]])*$V$2</f>
        <v>0</v>
      </c>
      <c r="R48" s="60">
        <f>CLIN2_Labour102[[#This Row],[Extended cost]]+CLIN2_Labour102[[#This Row],[Expat Allowance (ONLY if applicable)]]+CLIN2_Labour102[[#This Row],[Profit ]]</f>
        <v>0</v>
      </c>
    </row>
    <row r="49" spans="2:19" ht="15" customHeight="1" x14ac:dyDescent="0.35">
      <c r="B49" s="63"/>
      <c r="C49" t="s">
        <v>64</v>
      </c>
      <c r="D49" s="23"/>
      <c r="E49" s="63"/>
      <c r="F49" s="63"/>
      <c r="G49" s="63"/>
      <c r="H49" s="63"/>
      <c r="I49" s="63"/>
      <c r="J49" s="57"/>
      <c r="K49" s="57"/>
      <c r="L49" s="57"/>
      <c r="M49" s="57"/>
      <c r="N49" s="57"/>
      <c r="O49" s="5">
        <f>SUMPRODUCT(CLIN2_Labour102[[#This Row],[Man-Days
2020]:[Man-Days
2024]],CLIN2_Labour102[[#This Row],[Labour rate
2020]:[Labour rate
2024]])</f>
        <v>0</v>
      </c>
      <c r="P49" s="9"/>
      <c r="Q49" s="60">
        <f>(CLIN2_Labour102[[#This Row],[Extended cost]]+CLIN2_Labour102[[#This Row],[Expat Allowance (ONLY if applicable)]])*$V$2</f>
        <v>0</v>
      </c>
      <c r="R49" s="60">
        <f>CLIN2_Labour102[[#This Row],[Extended cost]]+CLIN2_Labour102[[#This Row],[Expat Allowance (ONLY if applicable)]]+CLIN2_Labour102[[#This Row],[Profit ]]</f>
        <v>0</v>
      </c>
    </row>
    <row r="50" spans="2:19" ht="15" customHeight="1" x14ac:dyDescent="0.35">
      <c r="B50" s="63"/>
      <c r="C50" t="s">
        <v>64</v>
      </c>
      <c r="D50" s="23"/>
      <c r="E50" s="63"/>
      <c r="F50" s="63"/>
      <c r="G50" s="63"/>
      <c r="H50" s="63"/>
      <c r="I50" s="63"/>
      <c r="J50" s="57"/>
      <c r="K50" s="57"/>
      <c r="L50" s="57"/>
      <c r="M50" s="57"/>
      <c r="N50" s="57"/>
      <c r="O50" s="5">
        <f>SUMPRODUCT(CLIN2_Labour102[[#This Row],[Man-Days
2020]:[Man-Days
2024]],CLIN2_Labour102[[#This Row],[Labour rate
2020]:[Labour rate
2024]])</f>
        <v>0</v>
      </c>
      <c r="P50" s="9"/>
      <c r="Q50" s="60">
        <f>(CLIN2_Labour102[[#This Row],[Extended cost]]+CLIN2_Labour102[[#This Row],[Expat Allowance (ONLY if applicable)]])*$V$2</f>
        <v>0</v>
      </c>
      <c r="R50" s="60">
        <f>CLIN2_Labour102[[#This Row],[Extended cost]]+CLIN2_Labour102[[#This Row],[Expat Allowance (ONLY if applicable)]]+CLIN2_Labour102[[#This Row],[Profit ]]</f>
        <v>0</v>
      </c>
    </row>
    <row r="51" spans="2:19" ht="15" customHeight="1" x14ac:dyDescent="0.35">
      <c r="B51" s="63"/>
      <c r="C51" t="s">
        <v>64</v>
      </c>
      <c r="D51" s="23"/>
      <c r="E51" s="63"/>
      <c r="F51" s="63"/>
      <c r="G51" s="63"/>
      <c r="H51" s="63"/>
      <c r="I51" s="63"/>
      <c r="J51" s="57"/>
      <c r="K51" s="57"/>
      <c r="L51" s="57"/>
      <c r="M51" s="57"/>
      <c r="N51" s="57"/>
      <c r="O51" s="5">
        <f>SUMPRODUCT(CLIN2_Labour102[[#This Row],[Man-Days
2020]:[Man-Days
2024]],CLIN2_Labour102[[#This Row],[Labour rate
2020]:[Labour rate
2024]])</f>
        <v>0</v>
      </c>
      <c r="P51" s="9"/>
      <c r="Q51" s="60">
        <f>(CLIN2_Labour102[[#This Row],[Extended cost]]+CLIN2_Labour102[[#This Row],[Expat Allowance (ONLY if applicable)]])*$V$2</f>
        <v>0</v>
      </c>
      <c r="R51" s="60">
        <f>CLIN2_Labour102[[#This Row],[Extended cost]]+CLIN2_Labour102[[#This Row],[Expat Allowance (ONLY if applicable)]]+CLIN2_Labour102[[#This Row],[Profit ]]</f>
        <v>0</v>
      </c>
    </row>
    <row r="52" spans="2:19" ht="15" customHeight="1" x14ac:dyDescent="0.35">
      <c r="B52" s="63"/>
      <c r="C52" t="s">
        <v>64</v>
      </c>
      <c r="D52" s="23"/>
      <c r="E52" s="63"/>
      <c r="F52" s="63"/>
      <c r="G52" s="63"/>
      <c r="H52" s="63"/>
      <c r="I52" s="63"/>
      <c r="J52" s="57"/>
      <c r="K52" s="57"/>
      <c r="L52" s="57"/>
      <c r="M52" s="57"/>
      <c r="N52" s="57"/>
      <c r="O52" s="5">
        <f>SUMPRODUCT(CLIN2_Labour102[[#This Row],[Man-Days
2020]:[Man-Days
2024]],CLIN2_Labour102[[#This Row],[Labour rate
2020]:[Labour rate
2024]])</f>
        <v>0</v>
      </c>
      <c r="P52" s="9"/>
      <c r="Q52" s="60">
        <f>(CLIN2_Labour102[[#This Row],[Extended cost]]+CLIN2_Labour102[[#This Row],[Expat Allowance (ONLY if applicable)]])*$V$2</f>
        <v>0</v>
      </c>
      <c r="R52" s="60">
        <f>CLIN2_Labour102[[#This Row],[Extended cost]]+CLIN2_Labour102[[#This Row],[Expat Allowance (ONLY if applicable)]]+CLIN2_Labour102[[#This Row],[Profit ]]</f>
        <v>0</v>
      </c>
    </row>
    <row r="53" spans="2:19" ht="15" customHeight="1" x14ac:dyDescent="0.35">
      <c r="B53" s="63"/>
      <c r="C53" t="s">
        <v>64</v>
      </c>
      <c r="D53" s="23"/>
      <c r="E53" s="63"/>
      <c r="F53" s="63"/>
      <c r="G53" s="63"/>
      <c r="H53" s="63"/>
      <c r="I53" s="63"/>
      <c r="J53" s="57"/>
      <c r="K53" s="57"/>
      <c r="L53" s="57"/>
      <c r="M53" s="57"/>
      <c r="N53" s="57"/>
      <c r="O53" s="5">
        <f>SUMPRODUCT(CLIN2_Labour102[[#This Row],[Man-Days
2020]:[Man-Days
2024]],CLIN2_Labour102[[#This Row],[Labour rate
2020]:[Labour rate
2024]])</f>
        <v>0</v>
      </c>
      <c r="P53" s="9"/>
      <c r="Q53" s="60">
        <f>(CLIN2_Labour102[[#This Row],[Extended cost]]+CLIN2_Labour102[[#This Row],[Expat Allowance (ONLY if applicable)]])*$V$2</f>
        <v>0</v>
      </c>
      <c r="R53" s="60">
        <f>CLIN2_Labour102[[#This Row],[Extended cost]]+CLIN2_Labour102[[#This Row],[Expat Allowance (ONLY if applicable)]]+CLIN2_Labour102[[#This Row],[Profit ]]</f>
        <v>0</v>
      </c>
    </row>
    <row r="54" spans="2:19" ht="15" customHeight="1" x14ac:dyDescent="0.35">
      <c r="B54" s="63"/>
      <c r="C54" t="s">
        <v>64</v>
      </c>
      <c r="D54" s="23"/>
      <c r="E54" s="63"/>
      <c r="F54" s="63"/>
      <c r="G54" s="63"/>
      <c r="H54" s="63"/>
      <c r="I54" s="63"/>
      <c r="J54" s="57"/>
      <c r="K54" s="57"/>
      <c r="L54" s="57"/>
      <c r="M54" s="57"/>
      <c r="N54" s="57"/>
      <c r="O54" s="5">
        <f>SUMPRODUCT(CLIN2_Labour102[[#This Row],[Man-Days
2020]:[Man-Days
2024]],CLIN2_Labour102[[#This Row],[Labour rate
2020]:[Labour rate
2024]])</f>
        <v>0</v>
      </c>
      <c r="P54" s="9"/>
      <c r="Q54" s="60">
        <f>(CLIN2_Labour102[[#This Row],[Extended cost]]+CLIN2_Labour102[[#This Row],[Expat Allowance (ONLY if applicable)]])*$V$2</f>
        <v>0</v>
      </c>
      <c r="R54" s="60">
        <f>CLIN2_Labour102[[#This Row],[Extended cost]]+CLIN2_Labour102[[#This Row],[Expat Allowance (ONLY if applicable)]]+CLIN2_Labour102[[#This Row],[Profit ]]</f>
        <v>0</v>
      </c>
    </row>
    <row r="55" spans="2:19" ht="15" customHeight="1" x14ac:dyDescent="0.35">
      <c r="B55" s="63"/>
      <c r="C55" t="s">
        <v>64</v>
      </c>
      <c r="D55" s="23"/>
      <c r="E55" s="63"/>
      <c r="F55" s="63"/>
      <c r="G55" s="63"/>
      <c r="H55" s="63"/>
      <c r="I55" s="63"/>
      <c r="J55" s="57"/>
      <c r="K55" s="57"/>
      <c r="L55" s="57"/>
      <c r="M55" s="57"/>
      <c r="N55" s="57"/>
      <c r="O55" s="5">
        <f>SUMPRODUCT(CLIN2_Labour102[[#This Row],[Man-Days
2020]:[Man-Days
2024]],CLIN2_Labour102[[#This Row],[Labour rate
2020]:[Labour rate
2024]])</f>
        <v>0</v>
      </c>
      <c r="P55" s="9"/>
      <c r="Q55" s="60">
        <f>(CLIN2_Labour102[[#This Row],[Extended cost]]+CLIN2_Labour102[[#This Row],[Expat Allowance (ONLY if applicable)]])*$V$2</f>
        <v>0</v>
      </c>
      <c r="R55" s="60">
        <f>CLIN2_Labour102[[#This Row],[Extended cost]]+CLIN2_Labour102[[#This Row],[Expat Allowance (ONLY if applicable)]]+CLIN2_Labour102[[#This Row],[Profit ]]</f>
        <v>0</v>
      </c>
    </row>
    <row r="56" spans="2:19" ht="15" customHeight="1" x14ac:dyDescent="0.35">
      <c r="B56" s="63"/>
      <c r="C56" t="s">
        <v>64</v>
      </c>
      <c r="D56" s="23"/>
      <c r="E56" s="63"/>
      <c r="F56" s="63"/>
      <c r="G56" s="63"/>
      <c r="H56" s="63"/>
      <c r="I56" s="63"/>
      <c r="J56" s="57"/>
      <c r="K56" s="57"/>
      <c r="L56" s="57"/>
      <c r="M56" s="57"/>
      <c r="N56" s="57"/>
      <c r="O56" s="5">
        <f>SUMPRODUCT(CLIN2_Labour102[[#This Row],[Man-Days
2020]:[Man-Days
2024]],CLIN2_Labour102[[#This Row],[Labour rate
2020]:[Labour rate
2024]])</f>
        <v>0</v>
      </c>
      <c r="P56" s="9"/>
      <c r="Q56" s="60">
        <f>(CLIN2_Labour102[[#This Row],[Extended cost]]+CLIN2_Labour102[[#This Row],[Expat Allowance (ONLY if applicable)]])*$V$2</f>
        <v>0</v>
      </c>
      <c r="R56" s="60">
        <f>CLIN2_Labour102[[#This Row],[Extended cost]]+CLIN2_Labour102[[#This Row],[Expat Allowance (ONLY if applicable)]]+CLIN2_Labour102[[#This Row],[Profit ]]</f>
        <v>0</v>
      </c>
    </row>
    <row r="57" spans="2:19" ht="15" customHeight="1" x14ac:dyDescent="0.35">
      <c r="B57" s="63"/>
      <c r="C57" t="s">
        <v>64</v>
      </c>
      <c r="D57" s="23"/>
      <c r="E57" s="63"/>
      <c r="F57" s="63"/>
      <c r="G57" s="63"/>
      <c r="H57" s="63"/>
      <c r="I57" s="63"/>
      <c r="J57" s="57"/>
      <c r="K57" s="57"/>
      <c r="L57" s="57"/>
      <c r="M57" s="57"/>
      <c r="N57" s="57"/>
      <c r="O57" s="5">
        <f>SUMPRODUCT(CLIN2_Labour102[[#This Row],[Man-Days
2020]:[Man-Days
2024]],CLIN2_Labour102[[#This Row],[Labour rate
2020]:[Labour rate
2024]])</f>
        <v>0</v>
      </c>
      <c r="P57" s="9"/>
      <c r="Q57" s="60">
        <f>(CLIN2_Labour102[[#This Row],[Extended cost]]+CLIN2_Labour102[[#This Row],[Expat Allowance (ONLY if applicable)]])*$V$2</f>
        <v>0</v>
      </c>
      <c r="R57" s="60">
        <f>CLIN2_Labour102[[#This Row],[Extended cost]]+CLIN2_Labour102[[#This Row],[Expat Allowance (ONLY if applicable)]]+CLIN2_Labour102[[#This Row],[Profit ]]</f>
        <v>0</v>
      </c>
    </row>
    <row r="58" spans="2:19" ht="15" customHeight="1" x14ac:dyDescent="0.35">
      <c r="B58" s="63"/>
      <c r="C58" t="s">
        <v>64</v>
      </c>
      <c r="D58" s="23"/>
      <c r="E58" s="63"/>
      <c r="F58" s="63"/>
      <c r="G58" s="63"/>
      <c r="H58" s="63"/>
      <c r="I58" s="63"/>
      <c r="J58" s="57"/>
      <c r="K58" s="57"/>
      <c r="L58" s="57"/>
      <c r="M58" s="57"/>
      <c r="N58" s="57"/>
      <c r="O58" s="5">
        <f>SUMPRODUCT(CLIN2_Labour102[[#This Row],[Man-Days
2020]:[Man-Days
2024]],CLIN2_Labour102[[#This Row],[Labour rate
2020]:[Labour rate
2024]])</f>
        <v>0</v>
      </c>
      <c r="P58" s="9"/>
      <c r="Q58" s="60">
        <f>(CLIN2_Labour102[[#This Row],[Extended cost]]+CLIN2_Labour102[[#This Row],[Expat Allowance (ONLY if applicable)]])*$V$2</f>
        <v>0</v>
      </c>
      <c r="R58" s="60">
        <f>CLIN2_Labour102[[#This Row],[Extended cost]]+CLIN2_Labour102[[#This Row],[Expat Allowance (ONLY if applicable)]]+CLIN2_Labour102[[#This Row],[Profit ]]</f>
        <v>0</v>
      </c>
    </row>
    <row r="59" spans="2:19" ht="15" customHeight="1" x14ac:dyDescent="0.35">
      <c r="B59" t="s">
        <v>55</v>
      </c>
      <c r="D59" s="135"/>
      <c r="J59" s="135"/>
      <c r="K59" s="135"/>
      <c r="L59" s="135"/>
      <c r="M59" s="135"/>
      <c r="N59" s="135"/>
      <c r="O59" s="135"/>
      <c r="Q59" s="135"/>
      <c r="R59" s="136">
        <f>SUBTOTAL(109,CLIN2_Labour102[Fully burdened cost])</f>
        <v>0</v>
      </c>
      <c r="S59" s="135"/>
    </row>
  </sheetData>
  <mergeCells count="1">
    <mergeCell ref="U1:V1"/>
  </mergeCells>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D3:D58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V59"/>
  <sheetViews>
    <sheetView zoomScaleNormal="100" workbookViewId="0">
      <pane xSplit="1" ySplit="2" topLeftCell="E3" activePane="bottomRight" state="frozen"/>
      <selection activeCell="D21" sqref="C21:D21"/>
      <selection pane="topRight" activeCell="D21" sqref="C21:D21"/>
      <selection pane="bottomLeft" activeCell="D21" sqref="C21:D21"/>
      <selection pane="bottomRight" activeCell="B7" sqref="B7"/>
    </sheetView>
  </sheetViews>
  <sheetFormatPr defaultRowHeight="14.5" x14ac:dyDescent="0.35"/>
  <cols>
    <col min="1" max="1" width="1.81640625" customWidth="1"/>
    <col min="2" max="2" width="20.81640625" customWidth="1"/>
    <col min="3" max="3" width="34.1796875" customWidth="1"/>
    <col min="4" max="4" width="41.1796875" customWidth="1"/>
    <col min="5" max="5" width="18" customWidth="1"/>
    <col min="11" max="16" width="10.453125" customWidth="1"/>
    <col min="17" max="17" width="17.54296875" customWidth="1"/>
    <col min="18" max="18" width="15.1796875" style="7" customWidth="1"/>
    <col min="19" max="19" width="26" customWidth="1"/>
    <col min="20" max="20" width="3.81640625" customWidth="1"/>
  </cols>
  <sheetData>
    <row r="1" spans="2:22" ht="132.5" x14ac:dyDescent="0.35">
      <c r="B1" s="46" t="s">
        <v>191</v>
      </c>
      <c r="C1" s="46" t="s">
        <v>51</v>
      </c>
      <c r="D1" s="46" t="s">
        <v>105</v>
      </c>
      <c r="E1" s="46" t="s">
        <v>192</v>
      </c>
      <c r="F1" s="46" t="s">
        <v>156</v>
      </c>
      <c r="G1" s="46" t="s">
        <v>157</v>
      </c>
      <c r="H1" s="46" t="s">
        <v>158</v>
      </c>
      <c r="I1" s="46" t="s">
        <v>159</v>
      </c>
      <c r="J1" s="46" t="s">
        <v>160</v>
      </c>
      <c r="K1" s="46" t="s">
        <v>166</v>
      </c>
      <c r="L1" s="46" t="s">
        <v>167</v>
      </c>
      <c r="M1" s="46" t="s">
        <v>168</v>
      </c>
      <c r="N1" s="46" t="s">
        <v>169</v>
      </c>
      <c r="O1" s="46" t="s">
        <v>170</v>
      </c>
      <c r="P1" s="46" t="s">
        <v>104</v>
      </c>
      <c r="Q1" s="46" t="s">
        <v>195</v>
      </c>
      <c r="R1" s="46" t="s">
        <v>106</v>
      </c>
      <c r="S1" s="122" t="s">
        <v>199</v>
      </c>
      <c r="U1" s="192" t="s">
        <v>108</v>
      </c>
      <c r="V1" s="192"/>
    </row>
    <row r="2" spans="2:22" ht="29" x14ac:dyDescent="0.35">
      <c r="B2" s="1" t="s">
        <v>11</v>
      </c>
      <c r="C2" s="1" t="s">
        <v>74</v>
      </c>
      <c r="D2" s="24" t="s">
        <v>3</v>
      </c>
      <c r="E2" s="10" t="s">
        <v>72</v>
      </c>
      <c r="F2" s="12" t="s">
        <v>161</v>
      </c>
      <c r="G2" s="12" t="s">
        <v>162</v>
      </c>
      <c r="H2" s="12" t="s">
        <v>163</v>
      </c>
      <c r="I2" s="12" t="s">
        <v>164</v>
      </c>
      <c r="J2" s="12" t="s">
        <v>165</v>
      </c>
      <c r="K2" s="12" t="s">
        <v>171</v>
      </c>
      <c r="L2" s="12" t="s">
        <v>172</v>
      </c>
      <c r="M2" s="12" t="s">
        <v>173</v>
      </c>
      <c r="N2" s="12" t="s">
        <v>174</v>
      </c>
      <c r="O2" s="12" t="s">
        <v>175</v>
      </c>
      <c r="P2" s="12" t="s">
        <v>60</v>
      </c>
      <c r="Q2" s="12" t="s">
        <v>2</v>
      </c>
      <c r="R2" s="11" t="s">
        <v>73</v>
      </c>
      <c r="S2" s="11" t="s">
        <v>42</v>
      </c>
      <c r="U2" s="55" t="s">
        <v>96</v>
      </c>
      <c r="V2" s="56">
        <v>0</v>
      </c>
    </row>
    <row r="3" spans="2:22" ht="15" customHeight="1" x14ac:dyDescent="0.45">
      <c r="B3" s="33" t="s">
        <v>136</v>
      </c>
      <c r="C3" s="36" t="s">
        <v>78</v>
      </c>
      <c r="D3" s="37" t="s">
        <v>79</v>
      </c>
      <c r="E3" s="58" t="s">
        <v>24</v>
      </c>
      <c r="F3" s="52" t="s">
        <v>101</v>
      </c>
      <c r="G3" s="52">
        <v>20</v>
      </c>
      <c r="H3" s="52">
        <v>25</v>
      </c>
      <c r="I3" s="52">
        <v>5</v>
      </c>
      <c r="J3" s="52" t="s">
        <v>101</v>
      </c>
      <c r="K3" s="53">
        <v>22</v>
      </c>
      <c r="L3" s="53">
        <v>23</v>
      </c>
      <c r="M3" s="53">
        <v>24</v>
      </c>
      <c r="N3" s="53">
        <v>25</v>
      </c>
      <c r="O3" s="53">
        <v>26</v>
      </c>
      <c r="P3" s="137" t="s">
        <v>197</v>
      </c>
      <c r="Q3" s="137" t="s">
        <v>196</v>
      </c>
      <c r="R3" s="137" t="s">
        <v>198</v>
      </c>
      <c r="S3" s="54" t="s">
        <v>200</v>
      </c>
      <c r="T3" s="32"/>
      <c r="U3" s="32" t="s">
        <v>76</v>
      </c>
    </row>
    <row r="4" spans="2:22" x14ac:dyDescent="0.35">
      <c r="B4" s="117"/>
      <c r="C4" t="s">
        <v>48</v>
      </c>
      <c r="D4" t="s">
        <v>50</v>
      </c>
      <c r="E4" s="23"/>
      <c r="F4" s="117"/>
      <c r="G4" s="117"/>
      <c r="H4" s="117"/>
      <c r="I4" s="117"/>
      <c r="J4" s="117"/>
      <c r="K4" s="116"/>
      <c r="L4" s="116"/>
      <c r="M4" s="116"/>
      <c r="N4" s="116"/>
      <c r="O4" s="116"/>
      <c r="P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 s="60">
        <f>CLIN1_Material11[[#This Row],[Extended cost]]*$V$2</f>
        <v>0</v>
      </c>
      <c r="R4" s="60">
        <f>Q4+CLIN1_Material11[[#This Row],[Extended cost]]</f>
        <v>0</v>
      </c>
      <c r="S4" s="7"/>
    </row>
    <row r="5" spans="2:22" x14ac:dyDescent="0.35">
      <c r="B5" s="117"/>
      <c r="C5" t="s">
        <v>48</v>
      </c>
      <c r="D5" t="s">
        <v>50</v>
      </c>
      <c r="E5" s="23"/>
      <c r="F5" s="117"/>
      <c r="G5" s="117"/>
      <c r="H5" s="117"/>
      <c r="I5" s="117"/>
      <c r="J5" s="117"/>
      <c r="K5" s="116"/>
      <c r="L5" s="116"/>
      <c r="M5" s="116"/>
      <c r="N5" s="116"/>
      <c r="O5" s="116"/>
      <c r="P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 s="60">
        <f>CLIN1_Material11[[#This Row],[Extended cost]]*$V$2</f>
        <v>0</v>
      </c>
      <c r="R5" s="60">
        <f>Q5+CLIN1_Material11[[#This Row],[Extended cost]]</f>
        <v>0</v>
      </c>
      <c r="S5" s="7"/>
    </row>
    <row r="6" spans="2:22" x14ac:dyDescent="0.35">
      <c r="B6" s="117"/>
      <c r="C6" t="s">
        <v>48</v>
      </c>
      <c r="D6" t="s">
        <v>50</v>
      </c>
      <c r="E6" s="23"/>
      <c r="F6" s="117"/>
      <c r="G6" s="117"/>
      <c r="H6" s="117"/>
      <c r="I6" s="117"/>
      <c r="J6" s="117"/>
      <c r="K6" s="116"/>
      <c r="L6" s="116"/>
      <c r="M6" s="116"/>
      <c r="N6" s="116"/>
      <c r="O6" s="116"/>
      <c r="P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6" s="60">
        <f>CLIN1_Material11[[#This Row],[Extended cost]]*$V$2</f>
        <v>0</v>
      </c>
      <c r="R6" s="60">
        <f>Q6+CLIN1_Material11[[#This Row],[Extended cost]]</f>
        <v>0</v>
      </c>
      <c r="S6" s="7"/>
    </row>
    <row r="7" spans="2:22" x14ac:dyDescent="0.35">
      <c r="B7" s="117"/>
      <c r="C7" t="s">
        <v>48</v>
      </c>
      <c r="D7" t="s">
        <v>50</v>
      </c>
      <c r="E7" s="23"/>
      <c r="F7" s="117"/>
      <c r="G7" s="117"/>
      <c r="H7" s="117"/>
      <c r="I7" s="117"/>
      <c r="J7" s="117"/>
      <c r="K7" s="116"/>
      <c r="L7" s="116"/>
      <c r="M7" s="116"/>
      <c r="N7" s="116"/>
      <c r="O7" s="116"/>
      <c r="P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7" s="60">
        <f>CLIN1_Material11[[#This Row],[Extended cost]]*$V$2</f>
        <v>0</v>
      </c>
      <c r="R7" s="60">
        <f>Q7+CLIN1_Material11[[#This Row],[Extended cost]]</f>
        <v>0</v>
      </c>
      <c r="S7" s="7"/>
    </row>
    <row r="8" spans="2:22" x14ac:dyDescent="0.35">
      <c r="B8" s="117"/>
      <c r="C8" t="s">
        <v>48</v>
      </c>
      <c r="D8" t="s">
        <v>50</v>
      </c>
      <c r="E8" s="23"/>
      <c r="F8" s="117"/>
      <c r="G8" s="117"/>
      <c r="H8" s="117"/>
      <c r="I8" s="117"/>
      <c r="J8" s="117"/>
      <c r="K8" s="116"/>
      <c r="L8" s="116"/>
      <c r="M8" s="116"/>
      <c r="N8" s="116"/>
      <c r="O8" s="116"/>
      <c r="P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8" s="60">
        <f>CLIN1_Material11[[#This Row],[Extended cost]]*$V$2</f>
        <v>0</v>
      </c>
      <c r="R8" s="60">
        <f>Q8+CLIN1_Material11[[#This Row],[Extended cost]]</f>
        <v>0</v>
      </c>
      <c r="S8" s="7"/>
    </row>
    <row r="9" spans="2:22" x14ac:dyDescent="0.35">
      <c r="B9" s="117"/>
      <c r="C9" t="s">
        <v>48</v>
      </c>
      <c r="D9" t="s">
        <v>50</v>
      </c>
      <c r="E9" s="23"/>
      <c r="F9" s="117"/>
      <c r="G9" s="117"/>
      <c r="H9" s="117"/>
      <c r="I9" s="117"/>
      <c r="J9" s="117"/>
      <c r="K9" s="116"/>
      <c r="L9" s="116"/>
      <c r="M9" s="116"/>
      <c r="N9" s="116"/>
      <c r="O9" s="116"/>
      <c r="P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9" s="60">
        <f>CLIN1_Material11[[#This Row],[Extended cost]]*$V$2</f>
        <v>0</v>
      </c>
      <c r="R9" s="60">
        <f>Q9+CLIN1_Material11[[#This Row],[Extended cost]]</f>
        <v>0</v>
      </c>
      <c r="S9" s="7"/>
    </row>
    <row r="10" spans="2:22" x14ac:dyDescent="0.35">
      <c r="B10" s="117"/>
      <c r="C10" t="s">
        <v>48</v>
      </c>
      <c r="D10" t="s">
        <v>50</v>
      </c>
      <c r="E10" s="23"/>
      <c r="F10" s="117"/>
      <c r="G10" s="117"/>
      <c r="H10" s="117"/>
      <c r="I10" s="117"/>
      <c r="J10" s="117"/>
      <c r="K10" s="116"/>
      <c r="L10" s="116"/>
      <c r="M10" s="116"/>
      <c r="N10" s="116"/>
      <c r="O10" s="116"/>
      <c r="P1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0" s="60">
        <f>CLIN1_Material11[[#This Row],[Extended cost]]*$V$2</f>
        <v>0</v>
      </c>
      <c r="R10" s="60">
        <f>Q10+CLIN1_Material11[[#This Row],[Extended cost]]</f>
        <v>0</v>
      </c>
      <c r="S10" s="7"/>
    </row>
    <row r="11" spans="2:22" x14ac:dyDescent="0.35">
      <c r="B11" s="117"/>
      <c r="C11" t="s">
        <v>48</v>
      </c>
      <c r="D11" t="s">
        <v>50</v>
      </c>
      <c r="E11" s="23"/>
      <c r="F11" s="117"/>
      <c r="G11" s="117"/>
      <c r="H11" s="117"/>
      <c r="I11" s="117"/>
      <c r="J11" s="117"/>
      <c r="K11" s="116"/>
      <c r="L11" s="116"/>
      <c r="M11" s="116"/>
      <c r="N11" s="116"/>
      <c r="O11" s="116"/>
      <c r="P1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1" s="60">
        <f>CLIN1_Material11[[#This Row],[Extended cost]]*$V$2</f>
        <v>0</v>
      </c>
      <c r="R11" s="60">
        <f>Q11+CLIN1_Material11[[#This Row],[Extended cost]]</f>
        <v>0</v>
      </c>
      <c r="S11" s="7"/>
    </row>
    <row r="12" spans="2:22" x14ac:dyDescent="0.35">
      <c r="B12" s="117"/>
      <c r="C12" t="s">
        <v>48</v>
      </c>
      <c r="D12" t="s">
        <v>50</v>
      </c>
      <c r="E12" s="23"/>
      <c r="F12" s="117"/>
      <c r="G12" s="117"/>
      <c r="H12" s="117"/>
      <c r="I12" s="117"/>
      <c r="J12" s="117"/>
      <c r="K12" s="116"/>
      <c r="L12" s="116"/>
      <c r="M12" s="116"/>
      <c r="N12" s="116"/>
      <c r="O12" s="116"/>
      <c r="P1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2" s="60">
        <f>CLIN1_Material11[[#This Row],[Extended cost]]*$V$2</f>
        <v>0</v>
      </c>
      <c r="R12" s="60">
        <f>Q12+CLIN1_Material11[[#This Row],[Extended cost]]</f>
        <v>0</v>
      </c>
      <c r="S12" s="7"/>
    </row>
    <row r="13" spans="2:22" x14ac:dyDescent="0.35">
      <c r="B13" s="117"/>
      <c r="C13" t="s">
        <v>48</v>
      </c>
      <c r="D13" t="s">
        <v>50</v>
      </c>
      <c r="E13" s="23"/>
      <c r="F13" s="117"/>
      <c r="G13" s="117"/>
      <c r="H13" s="117"/>
      <c r="I13" s="117"/>
      <c r="J13" s="117"/>
      <c r="K13" s="116"/>
      <c r="L13" s="116"/>
      <c r="M13" s="116"/>
      <c r="N13" s="116"/>
      <c r="O13" s="116"/>
      <c r="P1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3" s="60">
        <f>CLIN1_Material11[[#This Row],[Extended cost]]*$V$2</f>
        <v>0</v>
      </c>
      <c r="R13" s="60">
        <f>Q13+CLIN1_Material11[[#This Row],[Extended cost]]</f>
        <v>0</v>
      </c>
      <c r="S13" s="7"/>
    </row>
    <row r="14" spans="2:22" x14ac:dyDescent="0.35">
      <c r="B14" s="117"/>
      <c r="C14" t="s">
        <v>48</v>
      </c>
      <c r="D14" t="s">
        <v>50</v>
      </c>
      <c r="E14" s="23"/>
      <c r="F14" s="117"/>
      <c r="G14" s="117"/>
      <c r="H14" s="117"/>
      <c r="I14" s="117"/>
      <c r="J14" s="117"/>
      <c r="K14" s="116"/>
      <c r="L14" s="116"/>
      <c r="M14" s="116"/>
      <c r="N14" s="116"/>
      <c r="O14" s="116"/>
      <c r="P1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4" s="60">
        <f>CLIN1_Material11[[#This Row],[Extended cost]]*$V$2</f>
        <v>0</v>
      </c>
      <c r="R14" s="60">
        <f>Q14+CLIN1_Material11[[#This Row],[Extended cost]]</f>
        <v>0</v>
      </c>
      <c r="S14" s="7"/>
    </row>
    <row r="15" spans="2:22" x14ac:dyDescent="0.35">
      <c r="B15" s="117"/>
      <c r="C15" t="s">
        <v>48</v>
      </c>
      <c r="D15" t="s">
        <v>50</v>
      </c>
      <c r="E15" s="23"/>
      <c r="F15" s="117"/>
      <c r="G15" s="117"/>
      <c r="H15" s="117"/>
      <c r="I15" s="117"/>
      <c r="J15" s="117"/>
      <c r="K15" s="116"/>
      <c r="L15" s="116"/>
      <c r="M15" s="116"/>
      <c r="N15" s="116"/>
      <c r="O15" s="116"/>
      <c r="P1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5" s="60">
        <f>CLIN1_Material11[[#This Row],[Extended cost]]*$V$2</f>
        <v>0</v>
      </c>
      <c r="R15" s="60">
        <f>Q15+CLIN1_Material11[[#This Row],[Extended cost]]</f>
        <v>0</v>
      </c>
      <c r="S15" s="7"/>
    </row>
    <row r="16" spans="2:22" x14ac:dyDescent="0.35">
      <c r="B16" s="117"/>
      <c r="C16" t="s">
        <v>48</v>
      </c>
      <c r="D16" t="s">
        <v>50</v>
      </c>
      <c r="E16" s="23"/>
      <c r="F16" s="117"/>
      <c r="G16" s="117"/>
      <c r="H16" s="117"/>
      <c r="I16" s="117"/>
      <c r="J16" s="117"/>
      <c r="K16" s="116"/>
      <c r="L16" s="116"/>
      <c r="M16" s="116"/>
      <c r="N16" s="116"/>
      <c r="O16" s="116"/>
      <c r="P1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6" s="60">
        <f>CLIN1_Material11[[#This Row],[Extended cost]]*$V$2</f>
        <v>0</v>
      </c>
      <c r="R16" s="60">
        <f>Q16+CLIN1_Material11[[#This Row],[Extended cost]]</f>
        <v>0</v>
      </c>
      <c r="S16" s="7"/>
    </row>
    <row r="17" spans="2:19" x14ac:dyDescent="0.35">
      <c r="B17" s="117"/>
      <c r="C17" t="s">
        <v>48</v>
      </c>
      <c r="D17" t="s">
        <v>50</v>
      </c>
      <c r="E17" s="23"/>
      <c r="F17" s="117"/>
      <c r="G17" s="117"/>
      <c r="H17" s="117"/>
      <c r="I17" s="117"/>
      <c r="J17" s="117"/>
      <c r="K17" s="116"/>
      <c r="L17" s="116"/>
      <c r="M17" s="116"/>
      <c r="N17" s="116"/>
      <c r="O17" s="116"/>
      <c r="P1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7" s="60">
        <f>CLIN1_Material11[[#This Row],[Extended cost]]*$V$2</f>
        <v>0</v>
      </c>
      <c r="R17" s="60">
        <f>Q17+CLIN1_Material11[[#This Row],[Extended cost]]</f>
        <v>0</v>
      </c>
      <c r="S17" s="7"/>
    </row>
    <row r="18" spans="2:19" x14ac:dyDescent="0.35">
      <c r="B18" s="117"/>
      <c r="C18" t="s">
        <v>48</v>
      </c>
      <c r="D18" t="s">
        <v>50</v>
      </c>
      <c r="E18" s="23"/>
      <c r="F18" s="117"/>
      <c r="G18" s="117"/>
      <c r="H18" s="117"/>
      <c r="I18" s="117"/>
      <c r="J18" s="117"/>
      <c r="K18" s="116"/>
      <c r="L18" s="116"/>
      <c r="M18" s="116"/>
      <c r="N18" s="116"/>
      <c r="O18" s="116"/>
      <c r="P1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8" s="60">
        <f>CLIN1_Material11[[#This Row],[Extended cost]]*$V$2</f>
        <v>0</v>
      </c>
      <c r="R18" s="60">
        <f>Q18+CLIN1_Material11[[#This Row],[Extended cost]]</f>
        <v>0</v>
      </c>
      <c r="S18" s="7"/>
    </row>
    <row r="19" spans="2:19" x14ac:dyDescent="0.35">
      <c r="B19" s="117"/>
      <c r="C19" t="s">
        <v>48</v>
      </c>
      <c r="D19" t="s">
        <v>50</v>
      </c>
      <c r="E19" s="23"/>
      <c r="F19" s="117"/>
      <c r="G19" s="117"/>
      <c r="H19" s="117"/>
      <c r="I19" s="117"/>
      <c r="J19" s="117"/>
      <c r="K19" s="116"/>
      <c r="L19" s="116"/>
      <c r="M19" s="116"/>
      <c r="N19" s="116"/>
      <c r="O19" s="116"/>
      <c r="P1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9" s="60">
        <f>CLIN1_Material11[[#This Row],[Extended cost]]*$V$2</f>
        <v>0</v>
      </c>
      <c r="R19" s="60">
        <f>Q19+CLIN1_Material11[[#This Row],[Extended cost]]</f>
        <v>0</v>
      </c>
      <c r="S19" s="7"/>
    </row>
    <row r="20" spans="2:19" x14ac:dyDescent="0.35">
      <c r="B20" s="117"/>
      <c r="C20" t="s">
        <v>48</v>
      </c>
      <c r="D20" t="s">
        <v>50</v>
      </c>
      <c r="E20" s="23"/>
      <c r="F20" s="117"/>
      <c r="G20" s="117"/>
      <c r="H20" s="117"/>
      <c r="I20" s="117"/>
      <c r="J20" s="117"/>
      <c r="K20" s="116"/>
      <c r="L20" s="116"/>
      <c r="M20" s="116"/>
      <c r="N20" s="116"/>
      <c r="O20" s="116"/>
      <c r="P2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0" s="60">
        <f>CLIN1_Material11[[#This Row],[Extended cost]]*$V$2</f>
        <v>0</v>
      </c>
      <c r="R20" s="60">
        <f>Q20+CLIN1_Material11[[#This Row],[Extended cost]]</f>
        <v>0</v>
      </c>
      <c r="S20" s="7"/>
    </row>
    <row r="21" spans="2:19" x14ac:dyDescent="0.35">
      <c r="B21" s="117"/>
      <c r="C21" t="s">
        <v>48</v>
      </c>
      <c r="D21" t="s">
        <v>50</v>
      </c>
      <c r="E21" s="23"/>
      <c r="F21" s="117"/>
      <c r="G21" s="117"/>
      <c r="H21" s="117"/>
      <c r="I21" s="117"/>
      <c r="J21" s="117"/>
      <c r="K21" s="116"/>
      <c r="L21" s="116"/>
      <c r="M21" s="116"/>
      <c r="N21" s="116"/>
      <c r="O21" s="116"/>
      <c r="P2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1" s="60">
        <f>CLIN1_Material11[[#This Row],[Extended cost]]*$V$2</f>
        <v>0</v>
      </c>
      <c r="R21" s="60">
        <f>Q21+CLIN1_Material11[[#This Row],[Extended cost]]</f>
        <v>0</v>
      </c>
      <c r="S21" s="7"/>
    </row>
    <row r="22" spans="2:19" x14ac:dyDescent="0.35">
      <c r="B22" s="117"/>
      <c r="C22" t="s">
        <v>48</v>
      </c>
      <c r="D22" t="s">
        <v>50</v>
      </c>
      <c r="E22" s="23"/>
      <c r="F22" s="117"/>
      <c r="G22" s="117"/>
      <c r="H22" s="117"/>
      <c r="I22" s="117"/>
      <c r="J22" s="117"/>
      <c r="K22" s="116"/>
      <c r="L22" s="116"/>
      <c r="M22" s="116"/>
      <c r="N22" s="116"/>
      <c r="O22" s="116"/>
      <c r="P2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2" s="60">
        <f>CLIN1_Material11[[#This Row],[Extended cost]]*$V$2</f>
        <v>0</v>
      </c>
      <c r="R22" s="60">
        <f>Q22+CLIN1_Material11[[#This Row],[Extended cost]]</f>
        <v>0</v>
      </c>
      <c r="S22" s="7"/>
    </row>
    <row r="23" spans="2:19" x14ac:dyDescent="0.35">
      <c r="B23" s="117"/>
      <c r="C23" t="s">
        <v>48</v>
      </c>
      <c r="D23" t="s">
        <v>50</v>
      </c>
      <c r="E23" s="23"/>
      <c r="F23" s="117"/>
      <c r="G23" s="117"/>
      <c r="H23" s="117"/>
      <c r="I23" s="117"/>
      <c r="J23" s="117"/>
      <c r="K23" s="116"/>
      <c r="L23" s="116"/>
      <c r="M23" s="116"/>
      <c r="N23" s="116"/>
      <c r="O23" s="116"/>
      <c r="P2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3" s="60">
        <f>CLIN1_Material11[[#This Row],[Extended cost]]*$V$2</f>
        <v>0</v>
      </c>
      <c r="R23" s="60">
        <f>Q23+CLIN1_Material11[[#This Row],[Extended cost]]</f>
        <v>0</v>
      </c>
      <c r="S23" s="7"/>
    </row>
    <row r="24" spans="2:19" x14ac:dyDescent="0.35">
      <c r="B24" s="117"/>
      <c r="C24" t="s">
        <v>48</v>
      </c>
      <c r="D24" t="s">
        <v>50</v>
      </c>
      <c r="E24" s="23"/>
      <c r="F24" s="117"/>
      <c r="G24" s="117"/>
      <c r="H24" s="117"/>
      <c r="I24" s="117"/>
      <c r="J24" s="117"/>
      <c r="K24" s="116"/>
      <c r="L24" s="116"/>
      <c r="M24" s="116"/>
      <c r="N24" s="116"/>
      <c r="O24" s="116"/>
      <c r="P2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4" s="60">
        <f>CLIN1_Material11[[#This Row],[Extended cost]]*$V$2</f>
        <v>0</v>
      </c>
      <c r="R24" s="60">
        <f>Q24+CLIN1_Material11[[#This Row],[Extended cost]]</f>
        <v>0</v>
      </c>
      <c r="S24" s="7"/>
    </row>
    <row r="25" spans="2:19" x14ac:dyDescent="0.35">
      <c r="B25" s="117"/>
      <c r="C25" t="s">
        <v>48</v>
      </c>
      <c r="D25" t="s">
        <v>50</v>
      </c>
      <c r="E25" s="23"/>
      <c r="F25" s="117"/>
      <c r="G25" s="117"/>
      <c r="H25" s="117"/>
      <c r="I25" s="117"/>
      <c r="J25" s="117"/>
      <c r="K25" s="116"/>
      <c r="L25" s="116"/>
      <c r="M25" s="116"/>
      <c r="N25" s="116"/>
      <c r="O25" s="116"/>
      <c r="P2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5" s="60">
        <f>CLIN1_Material11[[#This Row],[Extended cost]]*$V$2</f>
        <v>0</v>
      </c>
      <c r="R25" s="60">
        <f>Q25+CLIN1_Material11[[#This Row],[Extended cost]]</f>
        <v>0</v>
      </c>
      <c r="S25" s="7"/>
    </row>
    <row r="26" spans="2:19" x14ac:dyDescent="0.35">
      <c r="B26" s="117"/>
      <c r="C26" t="s">
        <v>48</v>
      </c>
      <c r="D26" t="s">
        <v>50</v>
      </c>
      <c r="E26" s="23"/>
      <c r="F26" s="117"/>
      <c r="G26" s="117"/>
      <c r="H26" s="117"/>
      <c r="I26" s="117"/>
      <c r="J26" s="117"/>
      <c r="K26" s="116"/>
      <c r="L26" s="116"/>
      <c r="M26" s="116"/>
      <c r="N26" s="116"/>
      <c r="O26" s="116"/>
      <c r="P2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6" s="60">
        <f>CLIN1_Material11[[#This Row],[Extended cost]]*$V$2</f>
        <v>0</v>
      </c>
      <c r="R26" s="60">
        <f>Q26+CLIN1_Material11[[#This Row],[Extended cost]]</f>
        <v>0</v>
      </c>
      <c r="S26" s="7"/>
    </row>
    <row r="27" spans="2:19" x14ac:dyDescent="0.35">
      <c r="B27" s="117"/>
      <c r="C27" t="s">
        <v>48</v>
      </c>
      <c r="D27" t="s">
        <v>50</v>
      </c>
      <c r="E27" s="23"/>
      <c r="F27" s="117"/>
      <c r="G27" s="117"/>
      <c r="H27" s="117"/>
      <c r="I27" s="117"/>
      <c r="J27" s="117"/>
      <c r="K27" s="116"/>
      <c r="L27" s="116"/>
      <c r="M27" s="116"/>
      <c r="N27" s="116"/>
      <c r="O27" s="116"/>
      <c r="P2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7" s="60">
        <f>CLIN1_Material11[[#This Row],[Extended cost]]*$V$2</f>
        <v>0</v>
      </c>
      <c r="R27" s="60">
        <f>Q27+CLIN1_Material11[[#This Row],[Extended cost]]</f>
        <v>0</v>
      </c>
      <c r="S27" s="7"/>
    </row>
    <row r="28" spans="2:19" x14ac:dyDescent="0.35">
      <c r="B28" s="117"/>
      <c r="C28" t="s">
        <v>48</v>
      </c>
      <c r="D28" t="s">
        <v>50</v>
      </c>
      <c r="E28" s="23"/>
      <c r="F28" s="117"/>
      <c r="G28" s="117"/>
      <c r="H28" s="117"/>
      <c r="I28" s="117"/>
      <c r="J28" s="117"/>
      <c r="K28" s="116"/>
      <c r="L28" s="116"/>
      <c r="M28" s="116"/>
      <c r="N28" s="116"/>
      <c r="O28" s="116"/>
      <c r="P2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8" s="60">
        <f>CLIN1_Material11[[#This Row],[Extended cost]]*$V$2</f>
        <v>0</v>
      </c>
      <c r="R28" s="60">
        <f>Q28+CLIN1_Material11[[#This Row],[Extended cost]]</f>
        <v>0</v>
      </c>
      <c r="S28" s="7"/>
    </row>
    <row r="29" spans="2:19" x14ac:dyDescent="0.35">
      <c r="B29" s="117"/>
      <c r="C29" t="s">
        <v>48</v>
      </c>
      <c r="D29" t="s">
        <v>50</v>
      </c>
      <c r="E29" s="23"/>
      <c r="F29" s="117"/>
      <c r="G29" s="117"/>
      <c r="H29" s="117"/>
      <c r="I29" s="117"/>
      <c r="J29" s="117"/>
      <c r="K29" s="116"/>
      <c r="L29" s="116"/>
      <c r="M29" s="116"/>
      <c r="N29" s="116"/>
      <c r="O29" s="116"/>
      <c r="P2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9" s="60">
        <f>CLIN1_Material11[[#This Row],[Extended cost]]*$V$2</f>
        <v>0</v>
      </c>
      <c r="R29" s="60">
        <f>Q29+CLIN1_Material11[[#This Row],[Extended cost]]</f>
        <v>0</v>
      </c>
      <c r="S29" s="7"/>
    </row>
    <row r="30" spans="2:19" x14ac:dyDescent="0.35">
      <c r="B30" s="117"/>
      <c r="C30" t="s">
        <v>48</v>
      </c>
      <c r="D30" t="s">
        <v>50</v>
      </c>
      <c r="E30" s="23"/>
      <c r="F30" s="117"/>
      <c r="G30" s="117"/>
      <c r="H30" s="117"/>
      <c r="I30" s="117"/>
      <c r="J30" s="117"/>
      <c r="K30" s="116"/>
      <c r="L30" s="116"/>
      <c r="M30" s="116"/>
      <c r="N30" s="116"/>
      <c r="O30" s="116"/>
      <c r="P3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0" s="60">
        <f>CLIN1_Material11[[#This Row],[Extended cost]]*$V$2</f>
        <v>0</v>
      </c>
      <c r="R30" s="60">
        <f>Q30+CLIN1_Material11[[#This Row],[Extended cost]]</f>
        <v>0</v>
      </c>
      <c r="S30" s="7"/>
    </row>
    <row r="31" spans="2:19" x14ac:dyDescent="0.35">
      <c r="B31" s="117"/>
      <c r="C31" t="s">
        <v>48</v>
      </c>
      <c r="D31" t="s">
        <v>50</v>
      </c>
      <c r="E31" s="23"/>
      <c r="F31" s="117"/>
      <c r="G31" s="117"/>
      <c r="H31" s="117"/>
      <c r="I31" s="117"/>
      <c r="J31" s="117"/>
      <c r="K31" s="116"/>
      <c r="L31" s="116"/>
      <c r="M31" s="116"/>
      <c r="N31" s="116"/>
      <c r="O31" s="116"/>
      <c r="P3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1" s="60">
        <f>CLIN1_Material11[[#This Row],[Extended cost]]*$V$2</f>
        <v>0</v>
      </c>
      <c r="R31" s="60">
        <f>Q31+CLIN1_Material11[[#This Row],[Extended cost]]</f>
        <v>0</v>
      </c>
      <c r="S31" s="7"/>
    </row>
    <row r="32" spans="2:19" x14ac:dyDescent="0.35">
      <c r="B32" s="117"/>
      <c r="C32" t="s">
        <v>48</v>
      </c>
      <c r="D32" t="s">
        <v>50</v>
      </c>
      <c r="E32" s="23"/>
      <c r="F32" s="117"/>
      <c r="G32" s="117"/>
      <c r="H32" s="117"/>
      <c r="I32" s="117"/>
      <c r="J32" s="117"/>
      <c r="K32" s="116"/>
      <c r="L32" s="116"/>
      <c r="M32" s="116"/>
      <c r="N32" s="116"/>
      <c r="O32" s="116"/>
      <c r="P3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2" s="60">
        <f>CLIN1_Material11[[#This Row],[Extended cost]]*$V$2</f>
        <v>0</v>
      </c>
      <c r="R32" s="60">
        <f>Q32+CLIN1_Material11[[#This Row],[Extended cost]]</f>
        <v>0</v>
      </c>
      <c r="S32" s="7"/>
    </row>
    <row r="33" spans="2:19" x14ac:dyDescent="0.35">
      <c r="B33" s="117"/>
      <c r="C33" t="s">
        <v>48</v>
      </c>
      <c r="D33" t="s">
        <v>50</v>
      </c>
      <c r="E33" s="23"/>
      <c r="F33" s="117"/>
      <c r="G33" s="117"/>
      <c r="H33" s="117"/>
      <c r="I33" s="117"/>
      <c r="J33" s="117"/>
      <c r="K33" s="116"/>
      <c r="L33" s="116"/>
      <c r="M33" s="116"/>
      <c r="N33" s="116"/>
      <c r="O33" s="116"/>
      <c r="P3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3" s="60">
        <f>CLIN1_Material11[[#This Row],[Extended cost]]*$V$2</f>
        <v>0</v>
      </c>
      <c r="R33" s="60">
        <f>Q33+CLIN1_Material11[[#This Row],[Extended cost]]</f>
        <v>0</v>
      </c>
      <c r="S33" s="7"/>
    </row>
    <row r="34" spans="2:19" x14ac:dyDescent="0.35">
      <c r="B34" s="117"/>
      <c r="C34" t="s">
        <v>48</v>
      </c>
      <c r="D34" t="s">
        <v>50</v>
      </c>
      <c r="E34" s="23"/>
      <c r="F34" s="117"/>
      <c r="G34" s="117"/>
      <c r="H34" s="117"/>
      <c r="I34" s="117"/>
      <c r="J34" s="117"/>
      <c r="K34" s="116"/>
      <c r="L34" s="116"/>
      <c r="M34" s="116"/>
      <c r="N34" s="116"/>
      <c r="O34" s="116"/>
      <c r="P3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4" s="60">
        <f>CLIN1_Material11[[#This Row],[Extended cost]]*$V$2</f>
        <v>0</v>
      </c>
      <c r="R34" s="60">
        <f>Q34+CLIN1_Material11[[#This Row],[Extended cost]]</f>
        <v>0</v>
      </c>
      <c r="S34" s="7"/>
    </row>
    <row r="35" spans="2:19" x14ac:dyDescent="0.35">
      <c r="B35" s="117"/>
      <c r="C35" t="s">
        <v>48</v>
      </c>
      <c r="D35" t="s">
        <v>50</v>
      </c>
      <c r="E35" s="23"/>
      <c r="F35" s="117"/>
      <c r="G35" s="117"/>
      <c r="H35" s="117"/>
      <c r="I35" s="117"/>
      <c r="J35" s="117"/>
      <c r="K35" s="116"/>
      <c r="L35" s="116"/>
      <c r="M35" s="116"/>
      <c r="N35" s="116"/>
      <c r="O35" s="116"/>
      <c r="P3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5" s="60">
        <f>CLIN1_Material11[[#This Row],[Extended cost]]*$V$2</f>
        <v>0</v>
      </c>
      <c r="R35" s="60">
        <f>Q35+CLIN1_Material11[[#This Row],[Extended cost]]</f>
        <v>0</v>
      </c>
      <c r="S35" s="7"/>
    </row>
    <row r="36" spans="2:19" x14ac:dyDescent="0.35">
      <c r="B36" s="117"/>
      <c r="C36" t="s">
        <v>48</v>
      </c>
      <c r="D36" t="s">
        <v>50</v>
      </c>
      <c r="E36" s="23"/>
      <c r="F36" s="117"/>
      <c r="G36" s="117"/>
      <c r="H36" s="117"/>
      <c r="I36" s="117"/>
      <c r="J36" s="117"/>
      <c r="K36" s="116"/>
      <c r="L36" s="116"/>
      <c r="M36" s="116"/>
      <c r="N36" s="116"/>
      <c r="O36" s="116"/>
      <c r="P3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6" s="60">
        <f>CLIN1_Material11[[#This Row],[Extended cost]]*$V$2</f>
        <v>0</v>
      </c>
      <c r="R36" s="60">
        <f>Q36+CLIN1_Material11[[#This Row],[Extended cost]]</f>
        <v>0</v>
      </c>
      <c r="S36" s="7"/>
    </row>
    <row r="37" spans="2:19" x14ac:dyDescent="0.35">
      <c r="B37" s="117"/>
      <c r="C37" t="s">
        <v>48</v>
      </c>
      <c r="D37" t="s">
        <v>50</v>
      </c>
      <c r="E37" s="23"/>
      <c r="F37" s="117"/>
      <c r="G37" s="117"/>
      <c r="H37" s="117"/>
      <c r="I37" s="117"/>
      <c r="J37" s="117"/>
      <c r="K37" s="116"/>
      <c r="L37" s="116"/>
      <c r="M37" s="116"/>
      <c r="N37" s="116"/>
      <c r="O37" s="116"/>
      <c r="P3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7" s="60">
        <f>CLIN1_Material11[[#This Row],[Extended cost]]*$V$2</f>
        <v>0</v>
      </c>
      <c r="R37" s="60">
        <f>Q37+CLIN1_Material11[[#This Row],[Extended cost]]</f>
        <v>0</v>
      </c>
      <c r="S37" s="7"/>
    </row>
    <row r="38" spans="2:19" x14ac:dyDescent="0.35">
      <c r="B38" s="117"/>
      <c r="C38" t="s">
        <v>48</v>
      </c>
      <c r="D38" t="s">
        <v>50</v>
      </c>
      <c r="E38" s="23"/>
      <c r="F38" s="117"/>
      <c r="G38" s="117"/>
      <c r="H38" s="117"/>
      <c r="I38" s="117"/>
      <c r="J38" s="117"/>
      <c r="K38" s="116"/>
      <c r="L38" s="116"/>
      <c r="M38" s="116"/>
      <c r="N38" s="116"/>
      <c r="O38" s="116"/>
      <c r="P3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8" s="60">
        <f>CLIN1_Material11[[#This Row],[Extended cost]]*$V$2</f>
        <v>0</v>
      </c>
      <c r="R38" s="60">
        <f>Q38+CLIN1_Material11[[#This Row],[Extended cost]]</f>
        <v>0</v>
      </c>
      <c r="S38" s="7"/>
    </row>
    <row r="39" spans="2:19" x14ac:dyDescent="0.35">
      <c r="B39" s="117"/>
      <c r="C39" t="s">
        <v>48</v>
      </c>
      <c r="D39" t="s">
        <v>50</v>
      </c>
      <c r="E39" s="23"/>
      <c r="F39" s="117"/>
      <c r="G39" s="117"/>
      <c r="H39" s="117"/>
      <c r="I39" s="117"/>
      <c r="J39" s="117"/>
      <c r="K39" s="116"/>
      <c r="L39" s="116"/>
      <c r="M39" s="116"/>
      <c r="N39" s="116"/>
      <c r="O39" s="116"/>
      <c r="P3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9" s="60">
        <f>CLIN1_Material11[[#This Row],[Extended cost]]*$V$2</f>
        <v>0</v>
      </c>
      <c r="R39" s="60">
        <f>Q39+CLIN1_Material11[[#This Row],[Extended cost]]</f>
        <v>0</v>
      </c>
      <c r="S39" s="7"/>
    </row>
    <row r="40" spans="2:19" x14ac:dyDescent="0.35">
      <c r="B40" s="117"/>
      <c r="C40" t="s">
        <v>48</v>
      </c>
      <c r="D40" t="s">
        <v>50</v>
      </c>
      <c r="E40" s="23"/>
      <c r="F40" s="117"/>
      <c r="G40" s="117"/>
      <c r="H40" s="117"/>
      <c r="I40" s="117"/>
      <c r="J40" s="117"/>
      <c r="K40" s="116"/>
      <c r="L40" s="116"/>
      <c r="M40" s="116"/>
      <c r="N40" s="116"/>
      <c r="O40" s="116"/>
      <c r="P4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0" s="60">
        <f>CLIN1_Material11[[#This Row],[Extended cost]]*$V$2</f>
        <v>0</v>
      </c>
      <c r="R40" s="60">
        <f>Q40+CLIN1_Material11[[#This Row],[Extended cost]]</f>
        <v>0</v>
      </c>
      <c r="S40" s="7"/>
    </row>
    <row r="41" spans="2:19" x14ac:dyDescent="0.35">
      <c r="B41" s="117"/>
      <c r="C41" t="s">
        <v>48</v>
      </c>
      <c r="D41" t="s">
        <v>50</v>
      </c>
      <c r="E41" s="23"/>
      <c r="F41" s="117"/>
      <c r="G41" s="117"/>
      <c r="H41" s="117"/>
      <c r="I41" s="117"/>
      <c r="J41" s="117"/>
      <c r="K41" s="116"/>
      <c r="L41" s="116"/>
      <c r="M41" s="116"/>
      <c r="N41" s="116"/>
      <c r="O41" s="116"/>
      <c r="P4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1" s="60">
        <f>CLIN1_Material11[[#This Row],[Extended cost]]*$V$2</f>
        <v>0</v>
      </c>
      <c r="R41" s="60">
        <f>Q41+CLIN1_Material11[[#This Row],[Extended cost]]</f>
        <v>0</v>
      </c>
      <c r="S41" s="7"/>
    </row>
    <row r="42" spans="2:19" x14ac:dyDescent="0.35">
      <c r="B42" s="117"/>
      <c r="C42" t="s">
        <v>48</v>
      </c>
      <c r="D42" t="s">
        <v>50</v>
      </c>
      <c r="E42" s="23"/>
      <c r="F42" s="117"/>
      <c r="G42" s="117"/>
      <c r="H42" s="117"/>
      <c r="I42" s="117"/>
      <c r="J42" s="117"/>
      <c r="K42" s="116"/>
      <c r="L42" s="116"/>
      <c r="M42" s="116"/>
      <c r="N42" s="116"/>
      <c r="O42" s="116"/>
      <c r="P4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2" s="60">
        <f>CLIN1_Material11[[#This Row],[Extended cost]]*$V$2</f>
        <v>0</v>
      </c>
      <c r="R42" s="60">
        <f>Q42+CLIN1_Material11[[#This Row],[Extended cost]]</f>
        <v>0</v>
      </c>
      <c r="S42" s="7"/>
    </row>
    <row r="43" spans="2:19" x14ac:dyDescent="0.35">
      <c r="B43" s="117"/>
      <c r="C43" t="s">
        <v>48</v>
      </c>
      <c r="D43" t="s">
        <v>50</v>
      </c>
      <c r="E43" s="23"/>
      <c r="F43" s="117"/>
      <c r="G43" s="117"/>
      <c r="H43" s="117"/>
      <c r="I43" s="117"/>
      <c r="J43" s="117"/>
      <c r="K43" s="116"/>
      <c r="L43" s="116"/>
      <c r="M43" s="116"/>
      <c r="N43" s="116"/>
      <c r="O43" s="116"/>
      <c r="P4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3" s="60">
        <f>CLIN1_Material11[[#This Row],[Extended cost]]*$V$2</f>
        <v>0</v>
      </c>
      <c r="R43" s="60">
        <f>Q43+CLIN1_Material11[[#This Row],[Extended cost]]</f>
        <v>0</v>
      </c>
      <c r="S43" s="7"/>
    </row>
    <row r="44" spans="2:19" x14ac:dyDescent="0.35">
      <c r="B44" s="117"/>
      <c r="C44" t="s">
        <v>48</v>
      </c>
      <c r="D44" t="s">
        <v>50</v>
      </c>
      <c r="E44" s="23"/>
      <c r="F44" s="117"/>
      <c r="G44" s="117"/>
      <c r="H44" s="117"/>
      <c r="I44" s="117"/>
      <c r="J44" s="117"/>
      <c r="K44" s="116"/>
      <c r="L44" s="116"/>
      <c r="M44" s="116"/>
      <c r="N44" s="116"/>
      <c r="O44" s="116"/>
      <c r="P4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4" s="60">
        <f>CLIN1_Material11[[#This Row],[Extended cost]]*$V$2</f>
        <v>0</v>
      </c>
      <c r="R44" s="60">
        <f>Q44+CLIN1_Material11[[#This Row],[Extended cost]]</f>
        <v>0</v>
      </c>
      <c r="S44" s="7"/>
    </row>
    <row r="45" spans="2:19" x14ac:dyDescent="0.35">
      <c r="B45" s="117"/>
      <c r="C45" t="s">
        <v>48</v>
      </c>
      <c r="D45" t="s">
        <v>50</v>
      </c>
      <c r="E45" s="23"/>
      <c r="F45" s="117"/>
      <c r="G45" s="117"/>
      <c r="H45" s="117"/>
      <c r="I45" s="117"/>
      <c r="J45" s="117"/>
      <c r="K45" s="116"/>
      <c r="L45" s="116"/>
      <c r="M45" s="116"/>
      <c r="N45" s="116"/>
      <c r="O45" s="116"/>
      <c r="P4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5" s="60">
        <f>CLIN1_Material11[[#This Row],[Extended cost]]*$V$2</f>
        <v>0</v>
      </c>
      <c r="R45" s="60">
        <f>Q45+CLIN1_Material11[[#This Row],[Extended cost]]</f>
        <v>0</v>
      </c>
      <c r="S45" s="7"/>
    </row>
    <row r="46" spans="2:19" x14ac:dyDescent="0.35">
      <c r="B46" s="117"/>
      <c r="C46" t="s">
        <v>48</v>
      </c>
      <c r="D46" t="s">
        <v>50</v>
      </c>
      <c r="E46" s="23"/>
      <c r="F46" s="117"/>
      <c r="G46" s="117"/>
      <c r="H46" s="117"/>
      <c r="I46" s="117"/>
      <c r="J46" s="117"/>
      <c r="K46" s="116"/>
      <c r="L46" s="116"/>
      <c r="M46" s="116"/>
      <c r="N46" s="116"/>
      <c r="O46" s="116"/>
      <c r="P4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6" s="60">
        <f>CLIN1_Material11[[#This Row],[Extended cost]]*$V$2</f>
        <v>0</v>
      </c>
      <c r="R46" s="60">
        <f>Q46+CLIN1_Material11[[#This Row],[Extended cost]]</f>
        <v>0</v>
      </c>
      <c r="S46" s="7"/>
    </row>
    <row r="47" spans="2:19" x14ac:dyDescent="0.35">
      <c r="B47" s="117"/>
      <c r="C47" t="s">
        <v>48</v>
      </c>
      <c r="D47" t="s">
        <v>50</v>
      </c>
      <c r="E47" s="23"/>
      <c r="F47" s="117"/>
      <c r="G47" s="117"/>
      <c r="H47" s="117"/>
      <c r="I47" s="117"/>
      <c r="J47" s="117"/>
      <c r="K47" s="116"/>
      <c r="L47" s="116"/>
      <c r="M47" s="116"/>
      <c r="N47" s="116"/>
      <c r="O47" s="116"/>
      <c r="P4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7" s="60">
        <f>CLIN1_Material11[[#This Row],[Extended cost]]*$V$2</f>
        <v>0</v>
      </c>
      <c r="R47" s="60">
        <f>Q47+CLIN1_Material11[[#This Row],[Extended cost]]</f>
        <v>0</v>
      </c>
      <c r="S47" s="7"/>
    </row>
    <row r="48" spans="2:19" x14ac:dyDescent="0.35">
      <c r="B48" s="117"/>
      <c r="C48" t="s">
        <v>48</v>
      </c>
      <c r="D48" t="s">
        <v>50</v>
      </c>
      <c r="E48" s="23"/>
      <c r="F48" s="117"/>
      <c r="G48" s="117"/>
      <c r="H48" s="117"/>
      <c r="I48" s="117"/>
      <c r="J48" s="117"/>
      <c r="K48" s="116"/>
      <c r="L48" s="116"/>
      <c r="M48" s="116"/>
      <c r="N48" s="116"/>
      <c r="O48" s="116"/>
      <c r="P4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8" s="60">
        <f>CLIN1_Material11[[#This Row],[Extended cost]]*$V$2</f>
        <v>0</v>
      </c>
      <c r="R48" s="60">
        <f>Q48+CLIN1_Material11[[#This Row],[Extended cost]]</f>
        <v>0</v>
      </c>
      <c r="S48" s="7"/>
    </row>
    <row r="49" spans="2:19" x14ac:dyDescent="0.35">
      <c r="B49" s="117"/>
      <c r="C49" t="s">
        <v>48</v>
      </c>
      <c r="D49" t="s">
        <v>50</v>
      </c>
      <c r="E49" s="23"/>
      <c r="F49" s="117"/>
      <c r="G49" s="117"/>
      <c r="H49" s="117"/>
      <c r="I49" s="117"/>
      <c r="J49" s="117"/>
      <c r="K49" s="116"/>
      <c r="L49" s="116"/>
      <c r="M49" s="116"/>
      <c r="N49" s="116"/>
      <c r="O49" s="116"/>
      <c r="P4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9" s="60">
        <f>CLIN1_Material11[[#This Row],[Extended cost]]*$V$2</f>
        <v>0</v>
      </c>
      <c r="R49" s="60">
        <f>Q49+CLIN1_Material11[[#This Row],[Extended cost]]</f>
        <v>0</v>
      </c>
      <c r="S49" s="7"/>
    </row>
    <row r="50" spans="2:19" x14ac:dyDescent="0.35">
      <c r="B50" s="117"/>
      <c r="C50" t="s">
        <v>48</v>
      </c>
      <c r="D50" t="s">
        <v>50</v>
      </c>
      <c r="E50" s="23"/>
      <c r="F50" s="117"/>
      <c r="G50" s="117"/>
      <c r="H50" s="117"/>
      <c r="I50" s="117"/>
      <c r="J50" s="117"/>
      <c r="K50" s="116"/>
      <c r="L50" s="116"/>
      <c r="M50" s="116"/>
      <c r="N50" s="116"/>
      <c r="O50" s="116"/>
      <c r="P5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0" s="60">
        <f>CLIN1_Material11[[#This Row],[Extended cost]]*$V$2</f>
        <v>0</v>
      </c>
      <c r="R50" s="60">
        <f>Q50+CLIN1_Material11[[#This Row],[Extended cost]]</f>
        <v>0</v>
      </c>
      <c r="S50" s="7"/>
    </row>
    <row r="51" spans="2:19" x14ac:dyDescent="0.35">
      <c r="B51" s="117"/>
      <c r="C51" t="s">
        <v>48</v>
      </c>
      <c r="D51" t="s">
        <v>50</v>
      </c>
      <c r="E51" s="23"/>
      <c r="F51" s="117"/>
      <c r="G51" s="117"/>
      <c r="H51" s="117"/>
      <c r="I51" s="117"/>
      <c r="J51" s="117"/>
      <c r="K51" s="116"/>
      <c r="L51" s="116"/>
      <c r="M51" s="116"/>
      <c r="N51" s="116"/>
      <c r="O51" s="116"/>
      <c r="P5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1" s="60">
        <f>CLIN1_Material11[[#This Row],[Extended cost]]*$V$2</f>
        <v>0</v>
      </c>
      <c r="R51" s="60">
        <f>Q51+CLIN1_Material11[[#This Row],[Extended cost]]</f>
        <v>0</v>
      </c>
      <c r="S51" s="7"/>
    </row>
    <row r="52" spans="2:19" x14ac:dyDescent="0.35">
      <c r="B52" s="117"/>
      <c r="C52" t="s">
        <v>48</v>
      </c>
      <c r="D52" t="s">
        <v>50</v>
      </c>
      <c r="E52" s="23"/>
      <c r="F52" s="117"/>
      <c r="G52" s="117"/>
      <c r="H52" s="117"/>
      <c r="I52" s="117"/>
      <c r="J52" s="117"/>
      <c r="K52" s="116"/>
      <c r="L52" s="116"/>
      <c r="M52" s="116"/>
      <c r="N52" s="116"/>
      <c r="O52" s="116"/>
      <c r="P5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2" s="60">
        <f>CLIN1_Material11[[#This Row],[Extended cost]]*$V$2</f>
        <v>0</v>
      </c>
      <c r="R52" s="60">
        <f>Q52+CLIN1_Material11[[#This Row],[Extended cost]]</f>
        <v>0</v>
      </c>
      <c r="S52" s="7"/>
    </row>
    <row r="53" spans="2:19" x14ac:dyDescent="0.35">
      <c r="B53" s="117"/>
      <c r="C53" t="s">
        <v>48</v>
      </c>
      <c r="D53" t="s">
        <v>50</v>
      </c>
      <c r="E53" s="23"/>
      <c r="F53" s="117"/>
      <c r="G53" s="117"/>
      <c r="H53" s="117"/>
      <c r="I53" s="117"/>
      <c r="J53" s="117"/>
      <c r="K53" s="116"/>
      <c r="L53" s="116"/>
      <c r="M53" s="116"/>
      <c r="N53" s="116"/>
      <c r="O53" s="116"/>
      <c r="P5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3" s="60">
        <f>CLIN1_Material11[[#This Row],[Extended cost]]*$V$2</f>
        <v>0</v>
      </c>
      <c r="R53" s="60">
        <f>Q53+CLIN1_Material11[[#This Row],[Extended cost]]</f>
        <v>0</v>
      </c>
      <c r="S53" s="7"/>
    </row>
    <row r="54" spans="2:19" x14ac:dyDescent="0.35">
      <c r="B54" s="117"/>
      <c r="C54" t="s">
        <v>48</v>
      </c>
      <c r="D54" t="s">
        <v>50</v>
      </c>
      <c r="E54" s="23"/>
      <c r="F54" s="117"/>
      <c r="G54" s="117"/>
      <c r="H54" s="117"/>
      <c r="I54" s="117"/>
      <c r="J54" s="117"/>
      <c r="K54" s="116"/>
      <c r="L54" s="116"/>
      <c r="M54" s="116"/>
      <c r="N54" s="116"/>
      <c r="O54" s="116"/>
      <c r="P5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4" s="60">
        <f>CLIN1_Material11[[#This Row],[Extended cost]]*$V$2</f>
        <v>0</v>
      </c>
      <c r="R54" s="60">
        <f>Q54+CLIN1_Material11[[#This Row],[Extended cost]]</f>
        <v>0</v>
      </c>
      <c r="S54" s="7"/>
    </row>
    <row r="55" spans="2:19" x14ac:dyDescent="0.35">
      <c r="B55" s="117"/>
      <c r="C55" t="s">
        <v>48</v>
      </c>
      <c r="D55" t="s">
        <v>50</v>
      </c>
      <c r="E55" s="23"/>
      <c r="F55" s="117"/>
      <c r="G55" s="117"/>
      <c r="H55" s="117"/>
      <c r="I55" s="117"/>
      <c r="J55" s="117"/>
      <c r="K55" s="116"/>
      <c r="L55" s="116"/>
      <c r="M55" s="116"/>
      <c r="N55" s="116"/>
      <c r="O55" s="116"/>
      <c r="P5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5" s="60">
        <f>CLIN1_Material11[[#This Row],[Extended cost]]*$V$2</f>
        <v>0</v>
      </c>
      <c r="R55" s="60">
        <f>Q55+CLIN1_Material11[[#This Row],[Extended cost]]</f>
        <v>0</v>
      </c>
      <c r="S55" s="7"/>
    </row>
    <row r="56" spans="2:19" x14ac:dyDescent="0.35">
      <c r="B56" s="117"/>
      <c r="C56" t="s">
        <v>48</v>
      </c>
      <c r="D56" t="s">
        <v>50</v>
      </c>
      <c r="E56" s="23"/>
      <c r="F56" s="117"/>
      <c r="G56" s="117"/>
      <c r="H56" s="117"/>
      <c r="I56" s="117"/>
      <c r="J56" s="117"/>
      <c r="K56" s="116"/>
      <c r="L56" s="116"/>
      <c r="M56" s="116"/>
      <c r="N56" s="116"/>
      <c r="O56" s="116"/>
      <c r="P5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6" s="60">
        <f>CLIN1_Material11[[#This Row],[Extended cost]]*$V$2</f>
        <v>0</v>
      </c>
      <c r="R56" s="60">
        <f>Q56+CLIN1_Material11[[#This Row],[Extended cost]]</f>
        <v>0</v>
      </c>
      <c r="S56" s="7"/>
    </row>
    <row r="57" spans="2:19" x14ac:dyDescent="0.35">
      <c r="B57" s="117"/>
      <c r="C57" t="s">
        <v>48</v>
      </c>
      <c r="D57" t="s">
        <v>50</v>
      </c>
      <c r="E57" s="23"/>
      <c r="F57" s="117"/>
      <c r="G57" s="117"/>
      <c r="H57" s="117"/>
      <c r="I57" s="117"/>
      <c r="J57" s="117"/>
      <c r="K57" s="116"/>
      <c r="L57" s="116"/>
      <c r="M57" s="116"/>
      <c r="N57" s="116"/>
      <c r="O57" s="116"/>
      <c r="P5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7" s="60">
        <f>CLIN1_Material11[[#This Row],[Extended cost]]*$V$2</f>
        <v>0</v>
      </c>
      <c r="R57" s="60">
        <f>Q57+CLIN1_Material11[[#This Row],[Extended cost]]</f>
        <v>0</v>
      </c>
      <c r="S57" s="7"/>
    </row>
    <row r="58" spans="2:19" x14ac:dyDescent="0.35">
      <c r="B58" s="117"/>
      <c r="C58" t="s">
        <v>48</v>
      </c>
      <c r="D58" t="s">
        <v>50</v>
      </c>
      <c r="E58" s="23"/>
      <c r="F58" s="117"/>
      <c r="G58" s="117"/>
      <c r="H58" s="117"/>
      <c r="I58" s="117"/>
      <c r="J58" s="117"/>
      <c r="K58" s="116"/>
      <c r="L58" s="116"/>
      <c r="M58" s="116"/>
      <c r="N58" s="116"/>
      <c r="O58" s="116"/>
      <c r="P5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8" s="60">
        <f>CLIN1_Material11[[#This Row],[Extended cost]]*$V$2</f>
        <v>0</v>
      </c>
      <c r="R58" s="60">
        <f>Q58+CLIN1_Material11[[#This Row],[Extended cost]]</f>
        <v>0</v>
      </c>
      <c r="S58" s="7"/>
    </row>
    <row r="59" spans="2:19" x14ac:dyDescent="0.35">
      <c r="B59" t="s">
        <v>55</v>
      </c>
      <c r="K59" s="135"/>
      <c r="L59" s="135"/>
      <c r="M59" s="135"/>
      <c r="N59" s="135"/>
      <c r="O59" s="135"/>
      <c r="P59" s="136"/>
      <c r="Q59" s="136"/>
      <c r="R59" s="136">
        <f>SUBTOTAL(109,CLIN1_Material11[Fully burdened cost])</f>
        <v>0</v>
      </c>
      <c r="S59" s="135"/>
    </row>
  </sheetData>
  <mergeCells count="1">
    <mergeCell ref="U1:V1"/>
  </mergeCells>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E3:E58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M59"/>
  <sheetViews>
    <sheetView workbookViewId="0">
      <pane ySplit="2" topLeftCell="A3" activePane="bottomLeft" state="frozen"/>
      <selection activeCell="D21" sqref="C21:D21"/>
      <selection pane="bottomLeft" activeCell="J23" sqref="J23"/>
    </sheetView>
  </sheetViews>
  <sheetFormatPr defaultRowHeight="14.5" x14ac:dyDescent="0.35"/>
  <cols>
    <col min="1" max="1" width="1.81640625" customWidth="1"/>
    <col min="2" max="2" width="20.81640625" customWidth="1"/>
    <col min="3" max="3" width="27" customWidth="1"/>
    <col min="4" max="4" width="8" customWidth="1"/>
    <col min="5" max="5" width="13.54296875" customWidth="1"/>
    <col min="6" max="6" width="9.81640625" customWidth="1"/>
    <col min="7" max="7" width="11.1796875" customWidth="1"/>
    <col min="8" max="8" width="14.453125" bestFit="1" customWidth="1"/>
    <col min="9" max="9" width="16.1796875" bestFit="1" customWidth="1"/>
    <col min="10" max="10" width="18" customWidth="1"/>
    <col min="11" max="11" width="12.1796875" bestFit="1" customWidth="1"/>
    <col min="12" max="12" width="3.81640625" customWidth="1"/>
  </cols>
  <sheetData>
    <row r="1" spans="2:13" ht="72.5" x14ac:dyDescent="0.35">
      <c r="B1" s="46" t="s">
        <v>208</v>
      </c>
      <c r="C1" s="46" t="s">
        <v>109</v>
      </c>
      <c r="D1" s="46" t="s">
        <v>124</v>
      </c>
      <c r="E1" s="46" t="s">
        <v>192</v>
      </c>
      <c r="F1" s="46" t="s">
        <v>110</v>
      </c>
      <c r="G1" s="46" t="s">
        <v>111</v>
      </c>
      <c r="H1" s="46" t="s">
        <v>112</v>
      </c>
      <c r="I1" s="46" t="s">
        <v>113</v>
      </c>
      <c r="J1" s="46" t="s">
        <v>114</v>
      </c>
      <c r="K1" s="46" t="s">
        <v>115</v>
      </c>
    </row>
    <row r="2" spans="2:13" s="2" customFormat="1" ht="29" x14ac:dyDescent="0.35">
      <c r="B2" s="3" t="s">
        <v>11</v>
      </c>
      <c r="C2" s="3" t="s">
        <v>61</v>
      </c>
      <c r="D2" s="3" t="s">
        <v>5</v>
      </c>
      <c r="E2" s="3" t="s">
        <v>0</v>
      </c>
      <c r="F2" s="3" t="s">
        <v>178</v>
      </c>
      <c r="G2" s="3" t="s">
        <v>177</v>
      </c>
      <c r="H2" s="3" t="s">
        <v>176</v>
      </c>
      <c r="I2" s="3" t="s">
        <v>129</v>
      </c>
      <c r="J2" s="21" t="s">
        <v>6</v>
      </c>
      <c r="K2" s="21" t="s">
        <v>20</v>
      </c>
      <c r="L2" s="21"/>
    </row>
    <row r="3" spans="2:13" ht="15" customHeight="1" x14ac:dyDescent="0.45">
      <c r="B3" s="33" t="s">
        <v>136</v>
      </c>
      <c r="C3" s="33" t="s">
        <v>123</v>
      </c>
      <c r="D3" s="33">
        <v>2020</v>
      </c>
      <c r="E3" s="34" t="s">
        <v>24</v>
      </c>
      <c r="F3" s="33">
        <v>4</v>
      </c>
      <c r="G3" s="33">
        <v>3</v>
      </c>
      <c r="H3" s="33">
        <v>5</v>
      </c>
      <c r="I3" s="64">
        <v>600</v>
      </c>
      <c r="J3" s="64">
        <v>150</v>
      </c>
      <c r="K3" s="62" t="s">
        <v>116</v>
      </c>
      <c r="L3" s="32"/>
      <c r="M3" s="32" t="s">
        <v>76</v>
      </c>
    </row>
    <row r="4" spans="2:13" x14ac:dyDescent="0.35">
      <c r="B4" s="63"/>
      <c r="C4" t="s">
        <v>65</v>
      </c>
      <c r="E4" s="5"/>
      <c r="F4" s="63"/>
      <c r="G4" s="63"/>
      <c r="H4" s="63"/>
      <c r="I4" s="60"/>
      <c r="J4" s="60"/>
      <c r="K4" s="60">
        <f>Table3812[[#This Row],[Nr of
trips]]*Table3812[[#This Row],[Nr of
people]]*Table3812[[#This Row],[Cost per roundtrip]]+Table3812[[#This Row],[Nr of
trips]]*Table3812[[#This Row],[Nr of
people]]*Table3812[[#This Row],[Nr of Days
per trip]]*Table3812[[#This Row],[Per Diem]]</f>
        <v>0</v>
      </c>
    </row>
    <row r="5" spans="2:13" x14ac:dyDescent="0.35">
      <c r="B5" s="63"/>
      <c r="C5" t="s">
        <v>65</v>
      </c>
      <c r="E5" s="5"/>
      <c r="F5" s="63"/>
      <c r="G5" s="63"/>
      <c r="H5" s="63"/>
      <c r="I5" s="60"/>
      <c r="J5" s="60"/>
      <c r="K5" s="60">
        <f>Table3812[[#This Row],[Nr of
trips]]*Table3812[[#This Row],[Nr of
people]]*Table3812[[#This Row],[Cost per roundtrip]]+Table3812[[#This Row],[Nr of
trips]]*Table3812[[#This Row],[Nr of
people]]*Table3812[[#This Row],[Nr of Days
per trip]]*Table3812[[#This Row],[Per Diem]]</f>
        <v>0</v>
      </c>
    </row>
    <row r="6" spans="2:13" x14ac:dyDescent="0.35">
      <c r="B6" s="63"/>
      <c r="C6" t="s">
        <v>65</v>
      </c>
      <c r="E6" s="25"/>
      <c r="F6" s="63"/>
      <c r="G6" s="63"/>
      <c r="H6" s="63"/>
      <c r="I6" s="60"/>
      <c r="J6" s="60"/>
      <c r="K6" s="60">
        <f>Table3812[[#This Row],[Nr of
trips]]*Table3812[[#This Row],[Nr of
people]]*Table3812[[#This Row],[Cost per roundtrip]]+Table3812[[#This Row],[Nr of
trips]]*Table3812[[#This Row],[Nr of
people]]*Table3812[[#This Row],[Nr of Days
per trip]]*Table3812[[#This Row],[Per Diem]]</f>
        <v>0</v>
      </c>
    </row>
    <row r="7" spans="2:13" x14ac:dyDescent="0.35">
      <c r="B7" s="63"/>
      <c r="C7" t="s">
        <v>65</v>
      </c>
      <c r="E7" s="25"/>
      <c r="F7" s="63"/>
      <c r="G7" s="63"/>
      <c r="H7" s="63"/>
      <c r="I7" s="60"/>
      <c r="J7" s="60"/>
      <c r="K7" s="60">
        <f>Table3812[[#This Row],[Nr of
trips]]*Table3812[[#This Row],[Nr of
people]]*Table3812[[#This Row],[Cost per roundtrip]]+Table3812[[#This Row],[Nr of
trips]]*Table3812[[#This Row],[Nr of
people]]*Table3812[[#This Row],[Nr of Days
per trip]]*Table3812[[#This Row],[Per Diem]]</f>
        <v>0</v>
      </c>
    </row>
    <row r="8" spans="2:13" x14ac:dyDescent="0.35">
      <c r="B8" s="63"/>
      <c r="C8" t="s">
        <v>65</v>
      </c>
      <c r="E8" s="25"/>
      <c r="F8" s="63"/>
      <c r="G8" s="63"/>
      <c r="H8" s="63"/>
      <c r="I8" s="60"/>
      <c r="J8" s="60"/>
      <c r="K8" s="60">
        <f>Table3812[[#This Row],[Nr of
trips]]*Table3812[[#This Row],[Nr of
people]]*Table3812[[#This Row],[Cost per roundtrip]]+Table3812[[#This Row],[Nr of
trips]]*Table3812[[#This Row],[Nr of
people]]*Table3812[[#This Row],[Nr of Days
per trip]]*Table3812[[#This Row],[Per Diem]]</f>
        <v>0</v>
      </c>
    </row>
    <row r="9" spans="2:13" x14ac:dyDescent="0.35">
      <c r="B9" s="63"/>
      <c r="C9" t="s">
        <v>65</v>
      </c>
      <c r="E9" s="25"/>
      <c r="F9" s="63"/>
      <c r="G9" s="63"/>
      <c r="H9" s="63"/>
      <c r="I9" s="60"/>
      <c r="J9" s="60"/>
      <c r="K9" s="60">
        <f>Table3812[[#This Row],[Nr of
trips]]*Table3812[[#This Row],[Nr of
people]]*Table3812[[#This Row],[Cost per roundtrip]]+Table3812[[#This Row],[Nr of
trips]]*Table3812[[#This Row],[Nr of
people]]*Table3812[[#This Row],[Nr of Days
per trip]]*Table3812[[#This Row],[Per Diem]]</f>
        <v>0</v>
      </c>
    </row>
    <row r="10" spans="2:13" x14ac:dyDescent="0.35">
      <c r="B10" s="63"/>
      <c r="C10" t="s">
        <v>65</v>
      </c>
      <c r="E10" s="25"/>
      <c r="F10" s="63"/>
      <c r="G10" s="63"/>
      <c r="H10" s="63"/>
      <c r="I10" s="60"/>
      <c r="J10" s="60"/>
      <c r="K10" s="60">
        <f>Table3812[[#This Row],[Nr of
trips]]*Table3812[[#This Row],[Nr of
people]]*Table3812[[#This Row],[Cost per roundtrip]]+Table3812[[#This Row],[Nr of
trips]]*Table3812[[#This Row],[Nr of
people]]*Table3812[[#This Row],[Nr of Days
per trip]]*Table3812[[#This Row],[Per Diem]]</f>
        <v>0</v>
      </c>
    </row>
    <row r="11" spans="2:13" x14ac:dyDescent="0.35">
      <c r="B11" s="63"/>
      <c r="C11" t="s">
        <v>65</v>
      </c>
      <c r="E11" s="25"/>
      <c r="F11" s="63"/>
      <c r="G11" s="63"/>
      <c r="H11" s="63"/>
      <c r="I11" s="60"/>
      <c r="J11" s="60"/>
      <c r="K11" s="60">
        <f>Table3812[[#This Row],[Nr of
trips]]*Table3812[[#This Row],[Nr of
people]]*Table3812[[#This Row],[Cost per roundtrip]]+Table3812[[#This Row],[Nr of
trips]]*Table3812[[#This Row],[Nr of
people]]*Table3812[[#This Row],[Nr of Days
per trip]]*Table3812[[#This Row],[Per Diem]]</f>
        <v>0</v>
      </c>
    </row>
    <row r="12" spans="2:13" x14ac:dyDescent="0.35">
      <c r="B12" s="63"/>
      <c r="C12" t="s">
        <v>65</v>
      </c>
      <c r="E12" s="25"/>
      <c r="F12" s="63"/>
      <c r="G12" s="63"/>
      <c r="H12" s="63"/>
      <c r="I12" s="60"/>
      <c r="J12" s="60"/>
      <c r="K12" s="60">
        <f>Table3812[[#This Row],[Nr of
trips]]*Table3812[[#This Row],[Nr of
people]]*Table3812[[#This Row],[Cost per roundtrip]]+Table3812[[#This Row],[Nr of
trips]]*Table3812[[#This Row],[Nr of
people]]*Table3812[[#This Row],[Nr of Days
per trip]]*Table3812[[#This Row],[Per Diem]]</f>
        <v>0</v>
      </c>
    </row>
    <row r="13" spans="2:13" x14ac:dyDescent="0.35">
      <c r="B13" s="63"/>
      <c r="C13" t="s">
        <v>65</v>
      </c>
      <c r="E13" s="25"/>
      <c r="F13" s="63"/>
      <c r="G13" s="63"/>
      <c r="H13" s="63"/>
      <c r="I13" s="60"/>
      <c r="J13" s="60"/>
      <c r="K13" s="60">
        <f>Table3812[[#This Row],[Nr of
trips]]*Table3812[[#This Row],[Nr of
people]]*Table3812[[#This Row],[Cost per roundtrip]]+Table3812[[#This Row],[Nr of
trips]]*Table3812[[#This Row],[Nr of
people]]*Table3812[[#This Row],[Nr of Days
per trip]]*Table3812[[#This Row],[Per Diem]]</f>
        <v>0</v>
      </c>
    </row>
    <row r="14" spans="2:13" x14ac:dyDescent="0.35">
      <c r="B14" s="63"/>
      <c r="C14" t="s">
        <v>65</v>
      </c>
      <c r="E14" s="25"/>
      <c r="F14" s="63"/>
      <c r="G14" s="63"/>
      <c r="H14" s="63"/>
      <c r="I14" s="60"/>
      <c r="J14" s="60"/>
      <c r="K14" s="60">
        <f>Table3812[[#This Row],[Nr of
trips]]*Table3812[[#This Row],[Nr of
people]]*Table3812[[#This Row],[Cost per roundtrip]]+Table3812[[#This Row],[Nr of
trips]]*Table3812[[#This Row],[Nr of
people]]*Table3812[[#This Row],[Nr of Days
per trip]]*Table3812[[#This Row],[Per Diem]]</f>
        <v>0</v>
      </c>
    </row>
    <row r="15" spans="2:13" x14ac:dyDescent="0.35">
      <c r="B15" s="63"/>
      <c r="C15" t="s">
        <v>65</v>
      </c>
      <c r="E15" s="25"/>
      <c r="F15" s="63"/>
      <c r="G15" s="63"/>
      <c r="H15" s="63"/>
      <c r="I15" s="60"/>
      <c r="J15" s="60"/>
      <c r="K15" s="60">
        <f>Table3812[[#This Row],[Nr of
trips]]*Table3812[[#This Row],[Nr of
people]]*Table3812[[#This Row],[Cost per roundtrip]]+Table3812[[#This Row],[Nr of
trips]]*Table3812[[#This Row],[Nr of
people]]*Table3812[[#This Row],[Nr of Days
per trip]]*Table3812[[#This Row],[Per Diem]]</f>
        <v>0</v>
      </c>
    </row>
    <row r="16" spans="2:13" x14ac:dyDescent="0.35">
      <c r="B16" s="63"/>
      <c r="C16" t="s">
        <v>65</v>
      </c>
      <c r="E16" s="25"/>
      <c r="F16" s="63"/>
      <c r="G16" s="63"/>
      <c r="H16" s="63"/>
      <c r="I16" s="60"/>
      <c r="J16" s="60"/>
      <c r="K16" s="60">
        <f>Table3812[[#This Row],[Nr of
trips]]*Table3812[[#This Row],[Nr of
people]]*Table3812[[#This Row],[Cost per roundtrip]]+Table3812[[#This Row],[Nr of
trips]]*Table3812[[#This Row],[Nr of
people]]*Table3812[[#This Row],[Nr of Days
per trip]]*Table3812[[#This Row],[Per Diem]]</f>
        <v>0</v>
      </c>
    </row>
    <row r="17" spans="2:11" x14ac:dyDescent="0.35">
      <c r="B17" s="63"/>
      <c r="C17" t="s">
        <v>65</v>
      </c>
      <c r="E17" s="25"/>
      <c r="F17" s="63"/>
      <c r="G17" s="63"/>
      <c r="H17" s="63"/>
      <c r="I17" s="60"/>
      <c r="J17" s="60"/>
      <c r="K17" s="60">
        <f>Table3812[[#This Row],[Nr of
trips]]*Table3812[[#This Row],[Nr of
people]]*Table3812[[#This Row],[Cost per roundtrip]]+Table3812[[#This Row],[Nr of
trips]]*Table3812[[#This Row],[Nr of
people]]*Table3812[[#This Row],[Nr of Days
per trip]]*Table3812[[#This Row],[Per Diem]]</f>
        <v>0</v>
      </c>
    </row>
    <row r="18" spans="2:11" x14ac:dyDescent="0.35">
      <c r="B18" s="63"/>
      <c r="C18" t="s">
        <v>65</v>
      </c>
      <c r="E18" s="25"/>
      <c r="F18" s="63"/>
      <c r="G18" s="63"/>
      <c r="H18" s="63"/>
      <c r="I18" s="60"/>
      <c r="J18" s="60"/>
      <c r="K18" s="60">
        <f>Table3812[[#This Row],[Nr of
trips]]*Table3812[[#This Row],[Nr of
people]]*Table3812[[#This Row],[Cost per roundtrip]]+Table3812[[#This Row],[Nr of
trips]]*Table3812[[#This Row],[Nr of
people]]*Table3812[[#This Row],[Nr of Days
per trip]]*Table3812[[#This Row],[Per Diem]]</f>
        <v>0</v>
      </c>
    </row>
    <row r="19" spans="2:11" x14ac:dyDescent="0.35">
      <c r="B19" s="63"/>
      <c r="C19" t="s">
        <v>65</v>
      </c>
      <c r="E19" s="25"/>
      <c r="F19" s="63"/>
      <c r="G19" s="63"/>
      <c r="H19" s="63"/>
      <c r="I19" s="60"/>
      <c r="J19" s="60"/>
      <c r="K19" s="60">
        <f>Table3812[[#This Row],[Nr of
trips]]*Table3812[[#This Row],[Nr of
people]]*Table3812[[#This Row],[Cost per roundtrip]]+Table3812[[#This Row],[Nr of
trips]]*Table3812[[#This Row],[Nr of
people]]*Table3812[[#This Row],[Nr of Days
per trip]]*Table3812[[#This Row],[Per Diem]]</f>
        <v>0</v>
      </c>
    </row>
    <row r="20" spans="2:11" x14ac:dyDescent="0.35">
      <c r="B20" s="63"/>
      <c r="C20" t="s">
        <v>65</v>
      </c>
      <c r="E20" s="25"/>
      <c r="F20" s="63"/>
      <c r="G20" s="63"/>
      <c r="H20" s="63"/>
      <c r="I20" s="60"/>
      <c r="J20" s="60"/>
      <c r="K20" s="60">
        <f>Table3812[[#This Row],[Nr of
trips]]*Table3812[[#This Row],[Nr of
people]]*Table3812[[#This Row],[Cost per roundtrip]]+Table3812[[#This Row],[Nr of
trips]]*Table3812[[#This Row],[Nr of
people]]*Table3812[[#This Row],[Nr of Days
per trip]]*Table3812[[#This Row],[Per Diem]]</f>
        <v>0</v>
      </c>
    </row>
    <row r="21" spans="2:11" x14ac:dyDescent="0.35">
      <c r="B21" s="63"/>
      <c r="C21" t="s">
        <v>65</v>
      </c>
      <c r="E21" s="25"/>
      <c r="F21" s="63"/>
      <c r="G21" s="63"/>
      <c r="H21" s="63"/>
      <c r="I21" s="60"/>
      <c r="J21" s="60"/>
      <c r="K21" s="60">
        <f>Table3812[[#This Row],[Nr of
trips]]*Table3812[[#This Row],[Nr of
people]]*Table3812[[#This Row],[Cost per roundtrip]]+Table3812[[#This Row],[Nr of
trips]]*Table3812[[#This Row],[Nr of
people]]*Table3812[[#This Row],[Nr of Days
per trip]]*Table3812[[#This Row],[Per Diem]]</f>
        <v>0</v>
      </c>
    </row>
    <row r="22" spans="2:11" x14ac:dyDescent="0.35">
      <c r="B22" s="63"/>
      <c r="C22" t="s">
        <v>65</v>
      </c>
      <c r="E22" s="25"/>
      <c r="F22" s="63"/>
      <c r="G22" s="63"/>
      <c r="H22" s="63"/>
      <c r="I22" s="60"/>
      <c r="J22" s="60"/>
      <c r="K22" s="60">
        <f>Table3812[[#This Row],[Nr of
trips]]*Table3812[[#This Row],[Nr of
people]]*Table3812[[#This Row],[Cost per roundtrip]]+Table3812[[#This Row],[Nr of
trips]]*Table3812[[#This Row],[Nr of
people]]*Table3812[[#This Row],[Nr of Days
per trip]]*Table3812[[#This Row],[Per Diem]]</f>
        <v>0</v>
      </c>
    </row>
    <row r="23" spans="2:11" x14ac:dyDescent="0.35">
      <c r="B23" s="63"/>
      <c r="C23" t="s">
        <v>65</v>
      </c>
      <c r="E23" s="25"/>
      <c r="F23" s="63"/>
      <c r="G23" s="63"/>
      <c r="H23" s="63"/>
      <c r="I23" s="60"/>
      <c r="J23" s="60"/>
      <c r="K23" s="60">
        <f>Table3812[[#This Row],[Nr of
trips]]*Table3812[[#This Row],[Nr of
people]]*Table3812[[#This Row],[Cost per roundtrip]]+Table3812[[#This Row],[Nr of
trips]]*Table3812[[#This Row],[Nr of
people]]*Table3812[[#This Row],[Nr of Days
per trip]]*Table3812[[#This Row],[Per Diem]]</f>
        <v>0</v>
      </c>
    </row>
    <row r="24" spans="2:11" x14ac:dyDescent="0.35">
      <c r="B24" s="63"/>
      <c r="C24" t="s">
        <v>65</v>
      </c>
      <c r="E24" s="25"/>
      <c r="F24" s="63"/>
      <c r="G24" s="63"/>
      <c r="H24" s="63"/>
      <c r="I24" s="60"/>
      <c r="J24" s="60"/>
      <c r="K24" s="60">
        <f>Table3812[[#This Row],[Nr of
trips]]*Table3812[[#This Row],[Nr of
people]]*Table3812[[#This Row],[Cost per roundtrip]]+Table3812[[#This Row],[Nr of
trips]]*Table3812[[#This Row],[Nr of
people]]*Table3812[[#This Row],[Nr of Days
per trip]]*Table3812[[#This Row],[Per Diem]]</f>
        <v>0</v>
      </c>
    </row>
    <row r="25" spans="2:11" x14ac:dyDescent="0.35">
      <c r="B25" s="63"/>
      <c r="C25" t="s">
        <v>65</v>
      </c>
      <c r="E25" s="25"/>
      <c r="F25" s="63"/>
      <c r="G25" s="63"/>
      <c r="H25" s="63"/>
      <c r="I25" s="60"/>
      <c r="J25" s="60"/>
      <c r="K25" s="60">
        <f>Table3812[[#This Row],[Nr of
trips]]*Table3812[[#This Row],[Nr of
people]]*Table3812[[#This Row],[Cost per roundtrip]]+Table3812[[#This Row],[Nr of
trips]]*Table3812[[#This Row],[Nr of
people]]*Table3812[[#This Row],[Nr of Days
per trip]]*Table3812[[#This Row],[Per Diem]]</f>
        <v>0</v>
      </c>
    </row>
    <row r="26" spans="2:11" x14ac:dyDescent="0.35">
      <c r="B26" s="63"/>
      <c r="C26" t="s">
        <v>65</v>
      </c>
      <c r="E26" s="25"/>
      <c r="F26" s="63"/>
      <c r="G26" s="63"/>
      <c r="H26" s="63"/>
      <c r="I26" s="60"/>
      <c r="J26" s="60"/>
      <c r="K26" s="60">
        <f>Table3812[[#This Row],[Nr of
trips]]*Table3812[[#This Row],[Nr of
people]]*Table3812[[#This Row],[Cost per roundtrip]]+Table3812[[#This Row],[Nr of
trips]]*Table3812[[#This Row],[Nr of
people]]*Table3812[[#This Row],[Nr of Days
per trip]]*Table3812[[#This Row],[Per Diem]]</f>
        <v>0</v>
      </c>
    </row>
    <row r="27" spans="2:11" x14ac:dyDescent="0.35">
      <c r="B27" s="63"/>
      <c r="C27" t="s">
        <v>65</v>
      </c>
      <c r="E27" s="25"/>
      <c r="F27" s="63"/>
      <c r="G27" s="63"/>
      <c r="H27" s="63"/>
      <c r="I27" s="60"/>
      <c r="J27" s="60"/>
      <c r="K27" s="60">
        <f>Table3812[[#This Row],[Nr of
trips]]*Table3812[[#This Row],[Nr of
people]]*Table3812[[#This Row],[Cost per roundtrip]]+Table3812[[#This Row],[Nr of
trips]]*Table3812[[#This Row],[Nr of
people]]*Table3812[[#This Row],[Nr of Days
per trip]]*Table3812[[#This Row],[Per Diem]]</f>
        <v>0</v>
      </c>
    </row>
    <row r="28" spans="2:11" x14ac:dyDescent="0.35">
      <c r="B28" s="63"/>
      <c r="C28" t="s">
        <v>65</v>
      </c>
      <c r="E28" s="25"/>
      <c r="F28" s="63"/>
      <c r="G28" s="63"/>
      <c r="H28" s="63"/>
      <c r="I28" s="60"/>
      <c r="J28" s="60"/>
      <c r="K28" s="60">
        <f>Table3812[[#This Row],[Nr of
trips]]*Table3812[[#This Row],[Nr of
people]]*Table3812[[#This Row],[Cost per roundtrip]]+Table3812[[#This Row],[Nr of
trips]]*Table3812[[#This Row],[Nr of
people]]*Table3812[[#This Row],[Nr of Days
per trip]]*Table3812[[#This Row],[Per Diem]]</f>
        <v>0</v>
      </c>
    </row>
    <row r="29" spans="2:11" x14ac:dyDescent="0.35">
      <c r="B29" s="63"/>
      <c r="C29" t="s">
        <v>65</v>
      </c>
      <c r="E29" s="25"/>
      <c r="F29" s="63"/>
      <c r="G29" s="63"/>
      <c r="H29" s="63"/>
      <c r="I29" s="60"/>
      <c r="J29" s="60"/>
      <c r="K29" s="60">
        <f>Table3812[[#This Row],[Nr of
trips]]*Table3812[[#This Row],[Nr of
people]]*Table3812[[#This Row],[Cost per roundtrip]]+Table3812[[#This Row],[Nr of
trips]]*Table3812[[#This Row],[Nr of
people]]*Table3812[[#This Row],[Nr of Days
per trip]]*Table3812[[#This Row],[Per Diem]]</f>
        <v>0</v>
      </c>
    </row>
    <row r="30" spans="2:11" x14ac:dyDescent="0.35">
      <c r="B30" s="63"/>
      <c r="C30" t="s">
        <v>65</v>
      </c>
      <c r="E30" s="25"/>
      <c r="F30" s="63"/>
      <c r="G30" s="63"/>
      <c r="H30" s="63"/>
      <c r="I30" s="60"/>
      <c r="J30" s="60"/>
      <c r="K30" s="60">
        <f>Table3812[[#This Row],[Nr of
trips]]*Table3812[[#This Row],[Nr of
people]]*Table3812[[#This Row],[Cost per roundtrip]]+Table3812[[#This Row],[Nr of
trips]]*Table3812[[#This Row],[Nr of
people]]*Table3812[[#This Row],[Nr of Days
per trip]]*Table3812[[#This Row],[Per Diem]]</f>
        <v>0</v>
      </c>
    </row>
    <row r="31" spans="2:11" x14ac:dyDescent="0.35">
      <c r="B31" s="63"/>
      <c r="C31" t="s">
        <v>65</v>
      </c>
      <c r="E31" s="25"/>
      <c r="F31" s="63"/>
      <c r="G31" s="63"/>
      <c r="H31" s="63"/>
      <c r="I31" s="60"/>
      <c r="J31" s="60"/>
      <c r="K31" s="60">
        <f>Table3812[[#This Row],[Nr of
trips]]*Table3812[[#This Row],[Nr of
people]]*Table3812[[#This Row],[Cost per roundtrip]]+Table3812[[#This Row],[Nr of
trips]]*Table3812[[#This Row],[Nr of
people]]*Table3812[[#This Row],[Nr of Days
per trip]]*Table3812[[#This Row],[Per Diem]]</f>
        <v>0</v>
      </c>
    </row>
    <row r="32" spans="2:11" x14ac:dyDescent="0.35">
      <c r="B32" s="63"/>
      <c r="C32" t="s">
        <v>65</v>
      </c>
      <c r="E32" s="25"/>
      <c r="F32" s="63"/>
      <c r="G32" s="63"/>
      <c r="H32" s="63"/>
      <c r="I32" s="60"/>
      <c r="J32" s="60"/>
      <c r="K32" s="60">
        <f>Table3812[[#This Row],[Nr of
trips]]*Table3812[[#This Row],[Nr of
people]]*Table3812[[#This Row],[Cost per roundtrip]]+Table3812[[#This Row],[Nr of
trips]]*Table3812[[#This Row],[Nr of
people]]*Table3812[[#This Row],[Nr of Days
per trip]]*Table3812[[#This Row],[Per Diem]]</f>
        <v>0</v>
      </c>
    </row>
    <row r="33" spans="2:11" x14ac:dyDescent="0.35">
      <c r="B33" s="63"/>
      <c r="C33" t="s">
        <v>65</v>
      </c>
      <c r="E33" s="25"/>
      <c r="F33" s="63"/>
      <c r="G33" s="63"/>
      <c r="H33" s="63"/>
      <c r="I33" s="60"/>
      <c r="J33" s="60"/>
      <c r="K33" s="60">
        <f>Table3812[[#This Row],[Nr of
trips]]*Table3812[[#This Row],[Nr of
people]]*Table3812[[#This Row],[Cost per roundtrip]]+Table3812[[#This Row],[Nr of
trips]]*Table3812[[#This Row],[Nr of
people]]*Table3812[[#This Row],[Nr of Days
per trip]]*Table3812[[#This Row],[Per Diem]]</f>
        <v>0</v>
      </c>
    </row>
    <row r="34" spans="2:11" x14ac:dyDescent="0.35">
      <c r="B34" s="63"/>
      <c r="C34" t="s">
        <v>65</v>
      </c>
      <c r="E34" s="25"/>
      <c r="F34" s="63"/>
      <c r="G34" s="63"/>
      <c r="H34" s="63"/>
      <c r="I34" s="60"/>
      <c r="J34" s="60"/>
      <c r="K34" s="60">
        <f>Table3812[[#This Row],[Nr of
trips]]*Table3812[[#This Row],[Nr of
people]]*Table3812[[#This Row],[Cost per roundtrip]]+Table3812[[#This Row],[Nr of
trips]]*Table3812[[#This Row],[Nr of
people]]*Table3812[[#This Row],[Nr of Days
per trip]]*Table3812[[#This Row],[Per Diem]]</f>
        <v>0</v>
      </c>
    </row>
    <row r="35" spans="2:11" x14ac:dyDescent="0.35">
      <c r="B35" s="63"/>
      <c r="C35" t="s">
        <v>65</v>
      </c>
      <c r="E35" s="25"/>
      <c r="F35" s="63"/>
      <c r="G35" s="63"/>
      <c r="H35" s="63"/>
      <c r="I35" s="60"/>
      <c r="J35" s="60"/>
      <c r="K35" s="60">
        <f>Table3812[[#This Row],[Nr of
trips]]*Table3812[[#This Row],[Nr of
people]]*Table3812[[#This Row],[Cost per roundtrip]]+Table3812[[#This Row],[Nr of
trips]]*Table3812[[#This Row],[Nr of
people]]*Table3812[[#This Row],[Nr of Days
per trip]]*Table3812[[#This Row],[Per Diem]]</f>
        <v>0</v>
      </c>
    </row>
    <row r="36" spans="2:11" x14ac:dyDescent="0.35">
      <c r="B36" s="63"/>
      <c r="C36" t="s">
        <v>65</v>
      </c>
      <c r="E36" s="25"/>
      <c r="F36" s="63"/>
      <c r="G36" s="63"/>
      <c r="H36" s="63"/>
      <c r="I36" s="60"/>
      <c r="J36" s="60"/>
      <c r="K36" s="60">
        <f>Table3812[[#This Row],[Nr of
trips]]*Table3812[[#This Row],[Nr of
people]]*Table3812[[#This Row],[Cost per roundtrip]]+Table3812[[#This Row],[Nr of
trips]]*Table3812[[#This Row],[Nr of
people]]*Table3812[[#This Row],[Nr of Days
per trip]]*Table3812[[#This Row],[Per Diem]]</f>
        <v>0</v>
      </c>
    </row>
    <row r="37" spans="2:11" x14ac:dyDescent="0.35">
      <c r="B37" s="63"/>
      <c r="C37" t="s">
        <v>65</v>
      </c>
      <c r="E37" s="25"/>
      <c r="F37" s="63"/>
      <c r="G37" s="63"/>
      <c r="H37" s="63"/>
      <c r="I37" s="60"/>
      <c r="J37" s="60"/>
      <c r="K37" s="60">
        <f>Table3812[[#This Row],[Nr of
trips]]*Table3812[[#This Row],[Nr of
people]]*Table3812[[#This Row],[Cost per roundtrip]]+Table3812[[#This Row],[Nr of
trips]]*Table3812[[#This Row],[Nr of
people]]*Table3812[[#This Row],[Nr of Days
per trip]]*Table3812[[#This Row],[Per Diem]]</f>
        <v>0</v>
      </c>
    </row>
    <row r="38" spans="2:11" x14ac:dyDescent="0.35">
      <c r="B38" s="63"/>
      <c r="C38" t="s">
        <v>65</v>
      </c>
      <c r="E38" s="25"/>
      <c r="F38" s="63"/>
      <c r="G38" s="63"/>
      <c r="H38" s="63"/>
      <c r="I38" s="60"/>
      <c r="J38" s="60"/>
      <c r="K38" s="60">
        <f>Table3812[[#This Row],[Nr of
trips]]*Table3812[[#This Row],[Nr of
people]]*Table3812[[#This Row],[Cost per roundtrip]]+Table3812[[#This Row],[Nr of
trips]]*Table3812[[#This Row],[Nr of
people]]*Table3812[[#This Row],[Nr of Days
per trip]]*Table3812[[#This Row],[Per Diem]]</f>
        <v>0</v>
      </c>
    </row>
    <row r="39" spans="2:11" x14ac:dyDescent="0.35">
      <c r="B39" s="63"/>
      <c r="C39" t="s">
        <v>65</v>
      </c>
      <c r="E39" s="25"/>
      <c r="F39" s="63"/>
      <c r="G39" s="63"/>
      <c r="H39" s="63"/>
      <c r="I39" s="60"/>
      <c r="J39" s="60"/>
      <c r="K39" s="60">
        <f>Table3812[[#This Row],[Nr of
trips]]*Table3812[[#This Row],[Nr of
people]]*Table3812[[#This Row],[Cost per roundtrip]]+Table3812[[#This Row],[Nr of
trips]]*Table3812[[#This Row],[Nr of
people]]*Table3812[[#This Row],[Nr of Days
per trip]]*Table3812[[#This Row],[Per Diem]]</f>
        <v>0</v>
      </c>
    </row>
    <row r="40" spans="2:11" x14ac:dyDescent="0.35">
      <c r="B40" s="63"/>
      <c r="C40" t="s">
        <v>65</v>
      </c>
      <c r="E40" s="25"/>
      <c r="F40" s="63"/>
      <c r="G40" s="63"/>
      <c r="H40" s="63"/>
      <c r="I40" s="60"/>
      <c r="J40" s="60"/>
      <c r="K40" s="60">
        <f>Table3812[[#This Row],[Nr of
trips]]*Table3812[[#This Row],[Nr of
people]]*Table3812[[#This Row],[Cost per roundtrip]]+Table3812[[#This Row],[Nr of
trips]]*Table3812[[#This Row],[Nr of
people]]*Table3812[[#This Row],[Nr of Days
per trip]]*Table3812[[#This Row],[Per Diem]]</f>
        <v>0</v>
      </c>
    </row>
    <row r="41" spans="2:11" x14ac:dyDescent="0.35">
      <c r="B41" s="63"/>
      <c r="C41" t="s">
        <v>65</v>
      </c>
      <c r="E41" s="25"/>
      <c r="F41" s="63"/>
      <c r="G41" s="63"/>
      <c r="H41" s="63"/>
      <c r="I41" s="60"/>
      <c r="J41" s="60"/>
      <c r="K41" s="60">
        <f>Table3812[[#This Row],[Nr of
trips]]*Table3812[[#This Row],[Nr of
people]]*Table3812[[#This Row],[Cost per roundtrip]]+Table3812[[#This Row],[Nr of
trips]]*Table3812[[#This Row],[Nr of
people]]*Table3812[[#This Row],[Nr of Days
per trip]]*Table3812[[#This Row],[Per Diem]]</f>
        <v>0</v>
      </c>
    </row>
    <row r="42" spans="2:11" x14ac:dyDescent="0.35">
      <c r="B42" s="63"/>
      <c r="C42" t="s">
        <v>65</v>
      </c>
      <c r="E42" s="25"/>
      <c r="F42" s="63"/>
      <c r="G42" s="63"/>
      <c r="H42" s="63"/>
      <c r="I42" s="60"/>
      <c r="J42" s="60"/>
      <c r="K42" s="60">
        <f>Table3812[[#This Row],[Nr of
trips]]*Table3812[[#This Row],[Nr of
people]]*Table3812[[#This Row],[Cost per roundtrip]]+Table3812[[#This Row],[Nr of
trips]]*Table3812[[#This Row],[Nr of
people]]*Table3812[[#This Row],[Nr of Days
per trip]]*Table3812[[#This Row],[Per Diem]]</f>
        <v>0</v>
      </c>
    </row>
    <row r="43" spans="2:11" x14ac:dyDescent="0.35">
      <c r="B43" s="63"/>
      <c r="C43" t="s">
        <v>65</v>
      </c>
      <c r="E43" s="25"/>
      <c r="F43" s="63"/>
      <c r="G43" s="63"/>
      <c r="H43" s="63"/>
      <c r="I43" s="60"/>
      <c r="J43" s="60"/>
      <c r="K43" s="60">
        <f>Table3812[[#This Row],[Nr of
trips]]*Table3812[[#This Row],[Nr of
people]]*Table3812[[#This Row],[Cost per roundtrip]]+Table3812[[#This Row],[Nr of
trips]]*Table3812[[#This Row],[Nr of
people]]*Table3812[[#This Row],[Nr of Days
per trip]]*Table3812[[#This Row],[Per Diem]]</f>
        <v>0</v>
      </c>
    </row>
    <row r="44" spans="2:11" x14ac:dyDescent="0.35">
      <c r="B44" s="63"/>
      <c r="C44" t="s">
        <v>65</v>
      </c>
      <c r="E44" s="25"/>
      <c r="F44" s="63"/>
      <c r="G44" s="63"/>
      <c r="H44" s="63"/>
      <c r="I44" s="60"/>
      <c r="J44" s="60"/>
      <c r="K44" s="60">
        <f>Table3812[[#This Row],[Nr of
trips]]*Table3812[[#This Row],[Nr of
people]]*Table3812[[#This Row],[Cost per roundtrip]]+Table3812[[#This Row],[Nr of
trips]]*Table3812[[#This Row],[Nr of
people]]*Table3812[[#This Row],[Nr of Days
per trip]]*Table3812[[#This Row],[Per Diem]]</f>
        <v>0</v>
      </c>
    </row>
    <row r="45" spans="2:11" x14ac:dyDescent="0.35">
      <c r="B45" s="63"/>
      <c r="C45" t="s">
        <v>65</v>
      </c>
      <c r="E45" s="25"/>
      <c r="F45" s="63"/>
      <c r="G45" s="63"/>
      <c r="H45" s="63"/>
      <c r="I45" s="60"/>
      <c r="J45" s="60"/>
      <c r="K45" s="60">
        <f>Table3812[[#This Row],[Nr of
trips]]*Table3812[[#This Row],[Nr of
people]]*Table3812[[#This Row],[Cost per roundtrip]]+Table3812[[#This Row],[Nr of
trips]]*Table3812[[#This Row],[Nr of
people]]*Table3812[[#This Row],[Nr of Days
per trip]]*Table3812[[#This Row],[Per Diem]]</f>
        <v>0</v>
      </c>
    </row>
    <row r="46" spans="2:11" x14ac:dyDescent="0.35">
      <c r="B46" s="63"/>
      <c r="C46" t="s">
        <v>65</v>
      </c>
      <c r="E46" s="25"/>
      <c r="F46" s="63"/>
      <c r="G46" s="63"/>
      <c r="H46" s="63"/>
      <c r="I46" s="60"/>
      <c r="J46" s="60"/>
      <c r="K46" s="60">
        <f>Table3812[[#This Row],[Nr of
trips]]*Table3812[[#This Row],[Nr of
people]]*Table3812[[#This Row],[Cost per roundtrip]]+Table3812[[#This Row],[Nr of
trips]]*Table3812[[#This Row],[Nr of
people]]*Table3812[[#This Row],[Nr of Days
per trip]]*Table3812[[#This Row],[Per Diem]]</f>
        <v>0</v>
      </c>
    </row>
    <row r="47" spans="2:11" x14ac:dyDescent="0.35">
      <c r="B47" s="63"/>
      <c r="C47" t="s">
        <v>65</v>
      </c>
      <c r="E47" s="25"/>
      <c r="F47" s="63"/>
      <c r="G47" s="63"/>
      <c r="H47" s="63"/>
      <c r="I47" s="60"/>
      <c r="J47" s="60"/>
      <c r="K47" s="60">
        <f>Table3812[[#This Row],[Nr of
trips]]*Table3812[[#This Row],[Nr of
people]]*Table3812[[#This Row],[Cost per roundtrip]]+Table3812[[#This Row],[Nr of
trips]]*Table3812[[#This Row],[Nr of
people]]*Table3812[[#This Row],[Nr of Days
per trip]]*Table3812[[#This Row],[Per Diem]]</f>
        <v>0</v>
      </c>
    </row>
    <row r="48" spans="2:11" x14ac:dyDescent="0.35">
      <c r="B48" s="63"/>
      <c r="C48" t="s">
        <v>65</v>
      </c>
      <c r="E48" s="25"/>
      <c r="F48" s="63"/>
      <c r="G48" s="63"/>
      <c r="H48" s="63"/>
      <c r="I48" s="60"/>
      <c r="J48" s="60"/>
      <c r="K48" s="60">
        <f>Table3812[[#This Row],[Nr of
trips]]*Table3812[[#This Row],[Nr of
people]]*Table3812[[#This Row],[Cost per roundtrip]]+Table3812[[#This Row],[Nr of
trips]]*Table3812[[#This Row],[Nr of
people]]*Table3812[[#This Row],[Nr of Days
per trip]]*Table3812[[#This Row],[Per Diem]]</f>
        <v>0</v>
      </c>
    </row>
    <row r="49" spans="2:11" x14ac:dyDescent="0.35">
      <c r="B49" s="63"/>
      <c r="C49" t="s">
        <v>65</v>
      </c>
      <c r="E49" s="25"/>
      <c r="F49" s="63"/>
      <c r="G49" s="63"/>
      <c r="H49" s="63"/>
      <c r="I49" s="60"/>
      <c r="J49" s="60"/>
      <c r="K49" s="60">
        <f>Table3812[[#This Row],[Nr of
trips]]*Table3812[[#This Row],[Nr of
people]]*Table3812[[#This Row],[Cost per roundtrip]]+Table3812[[#This Row],[Nr of
trips]]*Table3812[[#This Row],[Nr of
people]]*Table3812[[#This Row],[Nr of Days
per trip]]*Table3812[[#This Row],[Per Diem]]</f>
        <v>0</v>
      </c>
    </row>
    <row r="50" spans="2:11" x14ac:dyDescent="0.35">
      <c r="B50" s="63"/>
      <c r="C50" t="s">
        <v>65</v>
      </c>
      <c r="E50" s="25"/>
      <c r="F50" s="63"/>
      <c r="G50" s="63"/>
      <c r="H50" s="63"/>
      <c r="I50" s="60"/>
      <c r="J50" s="60"/>
      <c r="K50" s="60">
        <f>Table3812[[#This Row],[Nr of
trips]]*Table3812[[#This Row],[Nr of
people]]*Table3812[[#This Row],[Cost per roundtrip]]+Table3812[[#This Row],[Nr of
trips]]*Table3812[[#This Row],[Nr of
people]]*Table3812[[#This Row],[Nr of Days
per trip]]*Table3812[[#This Row],[Per Diem]]</f>
        <v>0</v>
      </c>
    </row>
    <row r="51" spans="2:11" x14ac:dyDescent="0.35">
      <c r="B51" s="63"/>
      <c r="C51" t="s">
        <v>65</v>
      </c>
      <c r="E51" s="25"/>
      <c r="F51" s="63"/>
      <c r="G51" s="63"/>
      <c r="H51" s="63"/>
      <c r="I51" s="60"/>
      <c r="J51" s="60"/>
      <c r="K51" s="60">
        <f>Table3812[[#This Row],[Nr of
trips]]*Table3812[[#This Row],[Nr of
people]]*Table3812[[#This Row],[Cost per roundtrip]]+Table3812[[#This Row],[Nr of
trips]]*Table3812[[#This Row],[Nr of
people]]*Table3812[[#This Row],[Nr of Days
per trip]]*Table3812[[#This Row],[Per Diem]]</f>
        <v>0</v>
      </c>
    </row>
    <row r="52" spans="2:11" x14ac:dyDescent="0.35">
      <c r="B52" s="63"/>
      <c r="C52" t="s">
        <v>65</v>
      </c>
      <c r="E52" s="25"/>
      <c r="F52" s="63"/>
      <c r="G52" s="63"/>
      <c r="H52" s="63"/>
      <c r="I52" s="60"/>
      <c r="J52" s="60"/>
      <c r="K52" s="60">
        <f>Table3812[[#This Row],[Nr of
trips]]*Table3812[[#This Row],[Nr of
people]]*Table3812[[#This Row],[Cost per roundtrip]]+Table3812[[#This Row],[Nr of
trips]]*Table3812[[#This Row],[Nr of
people]]*Table3812[[#This Row],[Nr of Days
per trip]]*Table3812[[#This Row],[Per Diem]]</f>
        <v>0</v>
      </c>
    </row>
    <row r="53" spans="2:11" x14ac:dyDescent="0.35">
      <c r="B53" s="63"/>
      <c r="C53" t="s">
        <v>65</v>
      </c>
      <c r="E53" s="25"/>
      <c r="F53" s="63"/>
      <c r="G53" s="63"/>
      <c r="H53" s="63"/>
      <c r="I53" s="60"/>
      <c r="J53" s="60"/>
      <c r="K53" s="60">
        <f>Table3812[[#This Row],[Nr of
trips]]*Table3812[[#This Row],[Nr of
people]]*Table3812[[#This Row],[Cost per roundtrip]]+Table3812[[#This Row],[Nr of
trips]]*Table3812[[#This Row],[Nr of
people]]*Table3812[[#This Row],[Nr of Days
per trip]]*Table3812[[#This Row],[Per Diem]]</f>
        <v>0</v>
      </c>
    </row>
    <row r="54" spans="2:11" x14ac:dyDescent="0.35">
      <c r="B54" s="63"/>
      <c r="C54" t="s">
        <v>65</v>
      </c>
      <c r="E54" s="25"/>
      <c r="F54" s="63"/>
      <c r="G54" s="63"/>
      <c r="H54" s="63"/>
      <c r="I54" s="60"/>
      <c r="J54" s="60"/>
      <c r="K54" s="60">
        <f>Table3812[[#This Row],[Nr of
trips]]*Table3812[[#This Row],[Nr of
people]]*Table3812[[#This Row],[Cost per roundtrip]]+Table3812[[#This Row],[Nr of
trips]]*Table3812[[#This Row],[Nr of
people]]*Table3812[[#This Row],[Nr of Days
per trip]]*Table3812[[#This Row],[Per Diem]]</f>
        <v>0</v>
      </c>
    </row>
    <row r="55" spans="2:11" x14ac:dyDescent="0.35">
      <c r="B55" s="63"/>
      <c r="C55" t="s">
        <v>65</v>
      </c>
      <c r="E55" s="25"/>
      <c r="F55" s="63"/>
      <c r="G55" s="63"/>
      <c r="H55" s="63"/>
      <c r="I55" s="60"/>
      <c r="J55" s="60"/>
      <c r="K55" s="60">
        <f>Table3812[[#This Row],[Nr of
trips]]*Table3812[[#This Row],[Nr of
people]]*Table3812[[#This Row],[Cost per roundtrip]]+Table3812[[#This Row],[Nr of
trips]]*Table3812[[#This Row],[Nr of
people]]*Table3812[[#This Row],[Nr of Days
per trip]]*Table3812[[#This Row],[Per Diem]]</f>
        <v>0</v>
      </c>
    </row>
    <row r="56" spans="2:11" x14ac:dyDescent="0.35">
      <c r="B56" s="63"/>
      <c r="C56" t="s">
        <v>65</v>
      </c>
      <c r="E56" s="25"/>
      <c r="F56" s="63"/>
      <c r="G56" s="63"/>
      <c r="H56" s="63"/>
      <c r="I56" s="60"/>
      <c r="J56" s="60"/>
      <c r="K56" s="60">
        <f>Table3812[[#This Row],[Nr of
trips]]*Table3812[[#This Row],[Nr of
people]]*Table3812[[#This Row],[Cost per roundtrip]]+Table3812[[#This Row],[Nr of
trips]]*Table3812[[#This Row],[Nr of
people]]*Table3812[[#This Row],[Nr of Days
per trip]]*Table3812[[#This Row],[Per Diem]]</f>
        <v>0</v>
      </c>
    </row>
    <row r="57" spans="2:11" x14ac:dyDescent="0.35">
      <c r="B57" s="63"/>
      <c r="C57" t="s">
        <v>65</v>
      </c>
      <c r="E57" s="25"/>
      <c r="F57" s="63"/>
      <c r="G57" s="63"/>
      <c r="H57" s="63"/>
      <c r="I57" s="60"/>
      <c r="J57" s="60"/>
      <c r="K57" s="60">
        <f>Table3812[[#This Row],[Nr of
trips]]*Table3812[[#This Row],[Nr of
people]]*Table3812[[#This Row],[Cost per roundtrip]]+Table3812[[#This Row],[Nr of
trips]]*Table3812[[#This Row],[Nr of
people]]*Table3812[[#This Row],[Nr of Days
per trip]]*Table3812[[#This Row],[Per Diem]]</f>
        <v>0</v>
      </c>
    </row>
    <row r="58" spans="2:11" x14ac:dyDescent="0.35">
      <c r="B58" s="63"/>
      <c r="C58" t="s">
        <v>65</v>
      </c>
      <c r="E58" s="25"/>
      <c r="F58" s="63"/>
      <c r="G58" s="63"/>
      <c r="H58" s="63"/>
      <c r="I58" s="60"/>
      <c r="J58" s="60"/>
      <c r="K58" s="60">
        <f>Table3812[[#This Row],[Nr of
trips]]*Table3812[[#This Row],[Nr of
people]]*Table3812[[#This Row],[Cost per roundtrip]]+Table3812[[#This Row],[Nr of
trips]]*Table3812[[#This Row],[Nr of
people]]*Table3812[[#This Row],[Nr of Days
per trip]]*Table3812[[#This Row],[Per Diem]]</f>
        <v>0</v>
      </c>
    </row>
    <row r="59" spans="2:11" x14ac:dyDescent="0.35">
      <c r="B59" t="s">
        <v>55</v>
      </c>
      <c r="I59" s="136"/>
      <c r="J59" s="136"/>
      <c r="K59" s="136">
        <f>SUBTOTAL(109,Table3812[Total Cost])</f>
        <v>0</v>
      </c>
    </row>
  </sheetData>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E3:E58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L59"/>
  <sheetViews>
    <sheetView workbookViewId="0">
      <pane ySplit="2" topLeftCell="A3" activePane="bottomLeft" state="frozen"/>
      <selection activeCell="D21" sqref="C21:D21"/>
      <selection pane="bottomLeft" activeCell="T16" sqref="T16"/>
    </sheetView>
  </sheetViews>
  <sheetFormatPr defaultRowHeight="14.5" x14ac:dyDescent="0.35"/>
  <cols>
    <col min="1" max="1" width="1.81640625" customWidth="1"/>
    <col min="2" max="2" width="20.81640625" customWidth="1"/>
    <col min="3" max="3" width="26.81640625" bestFit="1" customWidth="1"/>
    <col min="4" max="4" width="19.1796875" bestFit="1" customWidth="1"/>
    <col min="5" max="5" width="13.1796875" customWidth="1"/>
    <col min="6" max="7" width="17.1796875" customWidth="1"/>
    <col min="8" max="9" width="10.453125" customWidth="1"/>
    <col min="10" max="10" width="13.1796875" customWidth="1"/>
    <col min="11" max="11" width="3.81640625" customWidth="1"/>
  </cols>
  <sheetData>
    <row r="1" spans="2:12" ht="60.5" x14ac:dyDescent="0.35">
      <c r="B1" s="46" t="s">
        <v>209</v>
      </c>
      <c r="C1" s="46" t="s">
        <v>117</v>
      </c>
      <c r="D1" s="46" t="s">
        <v>118</v>
      </c>
      <c r="E1" s="46" t="s">
        <v>122</v>
      </c>
      <c r="F1" s="46" t="s">
        <v>192</v>
      </c>
      <c r="G1" s="46" t="s">
        <v>75</v>
      </c>
      <c r="H1" s="46" t="s">
        <v>119</v>
      </c>
      <c r="I1" s="46" t="s">
        <v>120</v>
      </c>
      <c r="J1" s="46" t="s">
        <v>121</v>
      </c>
    </row>
    <row r="2" spans="2:12" ht="29" x14ac:dyDescent="0.35">
      <c r="B2" s="1" t="s">
        <v>11</v>
      </c>
      <c r="C2" s="1" t="s">
        <v>53</v>
      </c>
      <c r="D2" s="1" t="s">
        <v>3</v>
      </c>
      <c r="E2" s="1" t="s">
        <v>5</v>
      </c>
      <c r="F2" s="3" t="s">
        <v>0</v>
      </c>
      <c r="G2" s="3" t="s">
        <v>179</v>
      </c>
      <c r="H2" s="1" t="s">
        <v>1</v>
      </c>
      <c r="I2" s="1" t="s">
        <v>4</v>
      </c>
      <c r="J2" s="6" t="s">
        <v>20</v>
      </c>
    </row>
    <row r="3" spans="2:12" ht="15" customHeight="1" x14ac:dyDescent="0.45">
      <c r="B3" s="33" t="s">
        <v>136</v>
      </c>
      <c r="C3" s="33" t="s">
        <v>125</v>
      </c>
      <c r="D3" s="33" t="s">
        <v>126</v>
      </c>
      <c r="E3" s="65">
        <v>2019</v>
      </c>
      <c r="F3" s="35" t="s">
        <v>24</v>
      </c>
      <c r="G3" s="35" t="s">
        <v>92</v>
      </c>
      <c r="H3" s="33">
        <v>2</v>
      </c>
      <c r="I3" s="62" t="s">
        <v>127</v>
      </c>
      <c r="J3" s="62" t="s">
        <v>128</v>
      </c>
      <c r="L3" s="32" t="s">
        <v>76</v>
      </c>
    </row>
    <row r="4" spans="2:12" x14ac:dyDescent="0.35">
      <c r="C4" t="s">
        <v>66</v>
      </c>
      <c r="E4" s="8"/>
      <c r="F4" s="23"/>
      <c r="G4" s="23"/>
      <c r="H4" s="63"/>
      <c r="I4" s="60"/>
      <c r="J4" s="60">
        <f>Table12[[#This Row],[Quantity]]*Table12[[#This Row],[Unit cost ]]</f>
        <v>0</v>
      </c>
    </row>
    <row r="5" spans="2:12" x14ac:dyDescent="0.35">
      <c r="C5" t="s">
        <v>66</v>
      </c>
      <c r="E5" s="8"/>
      <c r="F5" s="23"/>
      <c r="G5" s="66"/>
      <c r="H5" s="63"/>
      <c r="I5" s="60"/>
      <c r="J5" s="60">
        <f>Table12[[#This Row],[Quantity]]*Table12[[#This Row],[Unit cost ]]</f>
        <v>0</v>
      </c>
    </row>
    <row r="6" spans="2:12" x14ac:dyDescent="0.35">
      <c r="C6" t="s">
        <v>66</v>
      </c>
      <c r="E6" s="8"/>
      <c r="F6" s="23"/>
      <c r="G6" s="66"/>
      <c r="H6" s="63"/>
      <c r="I6" s="60"/>
      <c r="J6" s="60">
        <f>Table12[[#This Row],[Quantity]]*Table12[[#This Row],[Unit cost ]]</f>
        <v>0</v>
      </c>
    </row>
    <row r="7" spans="2:12" x14ac:dyDescent="0.35">
      <c r="C7" t="s">
        <v>66</v>
      </c>
      <c r="E7" s="8"/>
      <c r="F7" s="23"/>
      <c r="G7" s="66"/>
      <c r="H7" s="63"/>
      <c r="I7" s="60"/>
      <c r="J7" s="60">
        <f>Table12[[#This Row],[Quantity]]*Table12[[#This Row],[Unit cost ]]</f>
        <v>0</v>
      </c>
    </row>
    <row r="8" spans="2:12" x14ac:dyDescent="0.35">
      <c r="C8" t="s">
        <v>66</v>
      </c>
      <c r="E8" s="8"/>
      <c r="F8" s="23"/>
      <c r="G8" s="66"/>
      <c r="H8" s="63"/>
      <c r="I8" s="60"/>
      <c r="J8" s="60">
        <f>Table12[[#This Row],[Quantity]]*Table12[[#This Row],[Unit cost ]]</f>
        <v>0</v>
      </c>
    </row>
    <row r="9" spans="2:12" x14ac:dyDescent="0.35">
      <c r="C9" t="s">
        <v>66</v>
      </c>
      <c r="E9" s="8"/>
      <c r="F9" s="23"/>
      <c r="G9" s="66"/>
      <c r="H9" s="63"/>
      <c r="I9" s="60"/>
      <c r="J9" s="60">
        <f>Table12[[#This Row],[Quantity]]*Table12[[#This Row],[Unit cost ]]</f>
        <v>0</v>
      </c>
    </row>
    <row r="10" spans="2:12" x14ac:dyDescent="0.35">
      <c r="C10" t="s">
        <v>66</v>
      </c>
      <c r="E10" s="8"/>
      <c r="F10" s="23"/>
      <c r="G10" s="66"/>
      <c r="H10" s="63"/>
      <c r="I10" s="60"/>
      <c r="J10" s="60">
        <f>Table12[[#This Row],[Quantity]]*Table12[[#This Row],[Unit cost ]]</f>
        <v>0</v>
      </c>
    </row>
    <row r="11" spans="2:12" x14ac:dyDescent="0.35">
      <c r="C11" t="s">
        <v>66</v>
      </c>
      <c r="E11" s="8"/>
      <c r="F11" s="23"/>
      <c r="G11" s="66"/>
      <c r="H11" s="63"/>
      <c r="I11" s="60"/>
      <c r="J11" s="60">
        <f>Table12[[#This Row],[Quantity]]*Table12[[#This Row],[Unit cost ]]</f>
        <v>0</v>
      </c>
    </row>
    <row r="12" spans="2:12" x14ac:dyDescent="0.35">
      <c r="C12" t="s">
        <v>66</v>
      </c>
      <c r="E12" s="8"/>
      <c r="F12" s="23"/>
      <c r="G12" s="66"/>
      <c r="H12" s="63"/>
      <c r="I12" s="60"/>
      <c r="J12" s="60">
        <f>Table12[[#This Row],[Quantity]]*Table12[[#This Row],[Unit cost ]]</f>
        <v>0</v>
      </c>
    </row>
    <row r="13" spans="2:12" x14ac:dyDescent="0.35">
      <c r="C13" t="s">
        <v>66</v>
      </c>
      <c r="E13" s="8"/>
      <c r="F13" s="23"/>
      <c r="G13" s="66"/>
      <c r="H13" s="63"/>
      <c r="I13" s="60"/>
      <c r="J13" s="60">
        <f>Table12[[#This Row],[Quantity]]*Table12[[#This Row],[Unit cost ]]</f>
        <v>0</v>
      </c>
    </row>
    <row r="14" spans="2:12" x14ac:dyDescent="0.35">
      <c r="C14" t="s">
        <v>66</v>
      </c>
      <c r="E14" s="8"/>
      <c r="F14" s="23"/>
      <c r="G14" s="66"/>
      <c r="H14" s="63"/>
      <c r="I14" s="60"/>
      <c r="J14" s="60">
        <f>Table12[[#This Row],[Quantity]]*Table12[[#This Row],[Unit cost ]]</f>
        <v>0</v>
      </c>
    </row>
    <row r="15" spans="2:12" x14ac:dyDescent="0.35">
      <c r="C15" t="s">
        <v>66</v>
      </c>
      <c r="E15" s="8"/>
      <c r="F15" s="23"/>
      <c r="G15" s="66"/>
      <c r="H15" s="63"/>
      <c r="I15" s="60"/>
      <c r="J15" s="60">
        <f>Table12[[#This Row],[Quantity]]*Table12[[#This Row],[Unit cost ]]</f>
        <v>0</v>
      </c>
    </row>
    <row r="16" spans="2:12" x14ac:dyDescent="0.35">
      <c r="C16" t="s">
        <v>66</v>
      </c>
      <c r="E16" s="8"/>
      <c r="F16" s="23"/>
      <c r="G16" s="66"/>
      <c r="H16" s="63"/>
      <c r="I16" s="60"/>
      <c r="J16" s="60">
        <f>Table12[[#This Row],[Quantity]]*Table12[[#This Row],[Unit cost ]]</f>
        <v>0</v>
      </c>
    </row>
    <row r="17" spans="3:10" x14ac:dyDescent="0.35">
      <c r="C17" t="s">
        <v>66</v>
      </c>
      <c r="E17" s="8"/>
      <c r="F17" s="23"/>
      <c r="G17" s="66"/>
      <c r="H17" s="63"/>
      <c r="I17" s="60"/>
      <c r="J17" s="60">
        <f>Table12[[#This Row],[Quantity]]*Table12[[#This Row],[Unit cost ]]</f>
        <v>0</v>
      </c>
    </row>
    <row r="18" spans="3:10" x14ac:dyDescent="0.35">
      <c r="C18" t="s">
        <v>66</v>
      </c>
      <c r="E18" s="8"/>
      <c r="F18" s="23"/>
      <c r="G18" s="66"/>
      <c r="H18" s="63"/>
      <c r="I18" s="60"/>
      <c r="J18" s="60">
        <f>Table12[[#This Row],[Quantity]]*Table12[[#This Row],[Unit cost ]]</f>
        <v>0</v>
      </c>
    </row>
    <row r="19" spans="3:10" x14ac:dyDescent="0.35">
      <c r="C19" t="s">
        <v>66</v>
      </c>
      <c r="E19" s="8"/>
      <c r="F19" s="23"/>
      <c r="G19" s="66"/>
      <c r="H19" s="63"/>
      <c r="I19" s="60"/>
      <c r="J19" s="60">
        <f>Table12[[#This Row],[Quantity]]*Table12[[#This Row],[Unit cost ]]</f>
        <v>0</v>
      </c>
    </row>
    <row r="20" spans="3:10" x14ac:dyDescent="0.35">
      <c r="C20" t="s">
        <v>66</v>
      </c>
      <c r="E20" s="8"/>
      <c r="F20" s="23"/>
      <c r="G20" s="66"/>
      <c r="H20" s="63"/>
      <c r="I20" s="60"/>
      <c r="J20" s="60">
        <f>Table12[[#This Row],[Quantity]]*Table12[[#This Row],[Unit cost ]]</f>
        <v>0</v>
      </c>
    </row>
    <row r="21" spans="3:10" x14ac:dyDescent="0.35">
      <c r="C21" t="s">
        <v>66</v>
      </c>
      <c r="E21" s="8"/>
      <c r="F21" s="23"/>
      <c r="G21" s="66"/>
      <c r="H21" s="63"/>
      <c r="I21" s="60"/>
      <c r="J21" s="60">
        <f>Table12[[#This Row],[Quantity]]*Table12[[#This Row],[Unit cost ]]</f>
        <v>0</v>
      </c>
    </row>
    <row r="22" spans="3:10" x14ac:dyDescent="0.35">
      <c r="C22" t="s">
        <v>66</v>
      </c>
      <c r="E22" s="8"/>
      <c r="F22" s="23"/>
      <c r="G22" s="66"/>
      <c r="H22" s="63"/>
      <c r="I22" s="60"/>
      <c r="J22" s="60">
        <f>Table12[[#This Row],[Quantity]]*Table12[[#This Row],[Unit cost ]]</f>
        <v>0</v>
      </c>
    </row>
    <row r="23" spans="3:10" x14ac:dyDescent="0.35">
      <c r="C23" t="s">
        <v>66</v>
      </c>
      <c r="E23" s="8"/>
      <c r="F23" s="23"/>
      <c r="G23" s="66"/>
      <c r="H23" s="63"/>
      <c r="I23" s="60"/>
      <c r="J23" s="60">
        <f>Table12[[#This Row],[Quantity]]*Table12[[#This Row],[Unit cost ]]</f>
        <v>0</v>
      </c>
    </row>
    <row r="24" spans="3:10" x14ac:dyDescent="0.35">
      <c r="C24" t="s">
        <v>66</v>
      </c>
      <c r="E24" s="8"/>
      <c r="F24" s="23"/>
      <c r="G24" s="66"/>
      <c r="H24" s="63"/>
      <c r="I24" s="60"/>
      <c r="J24" s="60">
        <f>Table12[[#This Row],[Quantity]]*Table12[[#This Row],[Unit cost ]]</f>
        <v>0</v>
      </c>
    </row>
    <row r="25" spans="3:10" x14ac:dyDescent="0.35">
      <c r="C25" t="s">
        <v>66</v>
      </c>
      <c r="E25" s="8"/>
      <c r="F25" s="23"/>
      <c r="G25" s="66"/>
      <c r="H25" s="63"/>
      <c r="I25" s="60"/>
      <c r="J25" s="60">
        <f>Table12[[#This Row],[Quantity]]*Table12[[#This Row],[Unit cost ]]</f>
        <v>0</v>
      </c>
    </row>
    <row r="26" spans="3:10" x14ac:dyDescent="0.35">
      <c r="C26" t="s">
        <v>66</v>
      </c>
      <c r="E26" s="8"/>
      <c r="F26" s="23"/>
      <c r="G26" s="66"/>
      <c r="H26" s="63"/>
      <c r="I26" s="60"/>
      <c r="J26" s="60">
        <f>Table12[[#This Row],[Quantity]]*Table12[[#This Row],[Unit cost ]]</f>
        <v>0</v>
      </c>
    </row>
    <row r="27" spans="3:10" x14ac:dyDescent="0.35">
      <c r="C27" t="s">
        <v>66</v>
      </c>
      <c r="E27" s="8"/>
      <c r="F27" s="23"/>
      <c r="G27" s="66"/>
      <c r="H27" s="63"/>
      <c r="I27" s="60"/>
      <c r="J27" s="60">
        <f>Table12[[#This Row],[Quantity]]*Table12[[#This Row],[Unit cost ]]</f>
        <v>0</v>
      </c>
    </row>
    <row r="28" spans="3:10" x14ac:dyDescent="0.35">
      <c r="C28" t="s">
        <v>66</v>
      </c>
      <c r="E28" s="8"/>
      <c r="F28" s="23"/>
      <c r="G28" s="66"/>
      <c r="H28" s="63"/>
      <c r="I28" s="60"/>
      <c r="J28" s="60">
        <f>Table12[[#This Row],[Quantity]]*Table12[[#This Row],[Unit cost ]]</f>
        <v>0</v>
      </c>
    </row>
    <row r="29" spans="3:10" x14ac:dyDescent="0.35">
      <c r="C29" t="s">
        <v>66</v>
      </c>
      <c r="E29" s="8"/>
      <c r="F29" s="23"/>
      <c r="G29" s="66"/>
      <c r="H29" s="63"/>
      <c r="I29" s="60"/>
      <c r="J29" s="60">
        <f>Table12[[#This Row],[Quantity]]*Table12[[#This Row],[Unit cost ]]</f>
        <v>0</v>
      </c>
    </row>
    <row r="30" spans="3:10" x14ac:dyDescent="0.35">
      <c r="C30" t="s">
        <v>66</v>
      </c>
      <c r="E30" s="8"/>
      <c r="F30" s="23"/>
      <c r="G30" s="66"/>
      <c r="H30" s="63"/>
      <c r="I30" s="60"/>
      <c r="J30" s="60">
        <f>Table12[[#This Row],[Quantity]]*Table12[[#This Row],[Unit cost ]]</f>
        <v>0</v>
      </c>
    </row>
    <row r="31" spans="3:10" x14ac:dyDescent="0.35">
      <c r="C31" t="s">
        <v>66</v>
      </c>
      <c r="E31" s="8"/>
      <c r="F31" s="23"/>
      <c r="G31" s="66"/>
      <c r="H31" s="63"/>
      <c r="I31" s="60"/>
      <c r="J31" s="60">
        <f>Table12[[#This Row],[Quantity]]*Table12[[#This Row],[Unit cost ]]</f>
        <v>0</v>
      </c>
    </row>
    <row r="32" spans="3:10" x14ac:dyDescent="0.35">
      <c r="C32" t="s">
        <v>66</v>
      </c>
      <c r="E32" s="8"/>
      <c r="F32" s="23"/>
      <c r="G32" s="66"/>
      <c r="H32" s="63"/>
      <c r="I32" s="60"/>
      <c r="J32" s="60">
        <f>Table12[[#This Row],[Quantity]]*Table12[[#This Row],[Unit cost ]]</f>
        <v>0</v>
      </c>
    </row>
    <row r="33" spans="3:10" x14ac:dyDescent="0.35">
      <c r="C33" t="s">
        <v>66</v>
      </c>
      <c r="E33" s="8"/>
      <c r="F33" s="23"/>
      <c r="G33" s="66"/>
      <c r="H33" s="63"/>
      <c r="I33" s="60"/>
      <c r="J33" s="60">
        <f>Table12[[#This Row],[Quantity]]*Table12[[#This Row],[Unit cost ]]</f>
        <v>0</v>
      </c>
    </row>
    <row r="34" spans="3:10" x14ac:dyDescent="0.35">
      <c r="C34" t="s">
        <v>66</v>
      </c>
      <c r="E34" s="8"/>
      <c r="F34" s="23"/>
      <c r="G34" s="66"/>
      <c r="H34" s="63"/>
      <c r="I34" s="60"/>
      <c r="J34" s="60">
        <f>Table12[[#This Row],[Quantity]]*Table12[[#This Row],[Unit cost ]]</f>
        <v>0</v>
      </c>
    </row>
    <row r="35" spans="3:10" x14ac:dyDescent="0.35">
      <c r="C35" t="s">
        <v>66</v>
      </c>
      <c r="E35" s="8"/>
      <c r="F35" s="23"/>
      <c r="G35" s="66"/>
      <c r="H35" s="63"/>
      <c r="I35" s="60"/>
      <c r="J35" s="60">
        <f>Table12[[#This Row],[Quantity]]*Table12[[#This Row],[Unit cost ]]</f>
        <v>0</v>
      </c>
    </row>
    <row r="36" spans="3:10" x14ac:dyDescent="0.35">
      <c r="C36" t="s">
        <v>66</v>
      </c>
      <c r="E36" s="8"/>
      <c r="F36" s="23"/>
      <c r="G36" s="66"/>
      <c r="H36" s="63"/>
      <c r="I36" s="60"/>
      <c r="J36" s="60">
        <f>Table12[[#This Row],[Quantity]]*Table12[[#This Row],[Unit cost ]]</f>
        <v>0</v>
      </c>
    </row>
    <row r="37" spans="3:10" x14ac:dyDescent="0.35">
      <c r="C37" t="s">
        <v>66</v>
      </c>
      <c r="E37" s="8"/>
      <c r="F37" s="23"/>
      <c r="G37" s="66"/>
      <c r="H37" s="63"/>
      <c r="I37" s="60"/>
      <c r="J37" s="60">
        <f>Table12[[#This Row],[Quantity]]*Table12[[#This Row],[Unit cost ]]</f>
        <v>0</v>
      </c>
    </row>
    <row r="38" spans="3:10" x14ac:dyDescent="0.35">
      <c r="C38" t="s">
        <v>66</v>
      </c>
      <c r="E38" s="8"/>
      <c r="F38" s="23"/>
      <c r="G38" s="66"/>
      <c r="H38" s="63"/>
      <c r="I38" s="60"/>
      <c r="J38" s="60">
        <f>Table12[[#This Row],[Quantity]]*Table12[[#This Row],[Unit cost ]]</f>
        <v>0</v>
      </c>
    </row>
    <row r="39" spans="3:10" x14ac:dyDescent="0.35">
      <c r="C39" t="s">
        <v>66</v>
      </c>
      <c r="E39" s="8"/>
      <c r="F39" s="23"/>
      <c r="G39" s="66"/>
      <c r="H39" s="63"/>
      <c r="I39" s="60"/>
      <c r="J39" s="60">
        <f>Table12[[#This Row],[Quantity]]*Table12[[#This Row],[Unit cost ]]</f>
        <v>0</v>
      </c>
    </row>
    <row r="40" spans="3:10" x14ac:dyDescent="0.35">
      <c r="C40" t="s">
        <v>66</v>
      </c>
      <c r="E40" s="8"/>
      <c r="F40" s="23"/>
      <c r="G40" s="66"/>
      <c r="H40" s="63"/>
      <c r="I40" s="60"/>
      <c r="J40" s="60">
        <f>Table12[[#This Row],[Quantity]]*Table12[[#This Row],[Unit cost ]]</f>
        <v>0</v>
      </c>
    </row>
    <row r="41" spans="3:10" x14ac:dyDescent="0.35">
      <c r="C41" t="s">
        <v>66</v>
      </c>
      <c r="E41" s="8"/>
      <c r="F41" s="23"/>
      <c r="G41" s="66"/>
      <c r="H41" s="63"/>
      <c r="I41" s="60"/>
      <c r="J41" s="60">
        <f>Table12[[#This Row],[Quantity]]*Table12[[#This Row],[Unit cost ]]</f>
        <v>0</v>
      </c>
    </row>
    <row r="42" spans="3:10" x14ac:dyDescent="0.35">
      <c r="C42" t="s">
        <v>66</v>
      </c>
      <c r="E42" s="8"/>
      <c r="F42" s="23"/>
      <c r="G42" s="66"/>
      <c r="H42" s="63"/>
      <c r="I42" s="60"/>
      <c r="J42" s="60">
        <f>Table12[[#This Row],[Quantity]]*Table12[[#This Row],[Unit cost ]]</f>
        <v>0</v>
      </c>
    </row>
    <row r="43" spans="3:10" x14ac:dyDescent="0.35">
      <c r="C43" t="s">
        <v>66</v>
      </c>
      <c r="E43" s="8"/>
      <c r="F43" s="23"/>
      <c r="G43" s="66"/>
      <c r="H43" s="63"/>
      <c r="I43" s="60"/>
      <c r="J43" s="60">
        <f>Table12[[#This Row],[Quantity]]*Table12[[#This Row],[Unit cost ]]</f>
        <v>0</v>
      </c>
    </row>
    <row r="44" spans="3:10" x14ac:dyDescent="0.35">
      <c r="C44" t="s">
        <v>66</v>
      </c>
      <c r="E44" s="8"/>
      <c r="F44" s="23"/>
      <c r="G44" s="66"/>
      <c r="H44" s="63"/>
      <c r="I44" s="60"/>
      <c r="J44" s="60">
        <f>Table12[[#This Row],[Quantity]]*Table12[[#This Row],[Unit cost ]]</f>
        <v>0</v>
      </c>
    </row>
    <row r="45" spans="3:10" x14ac:dyDescent="0.35">
      <c r="C45" t="s">
        <v>66</v>
      </c>
      <c r="E45" s="8"/>
      <c r="F45" s="23"/>
      <c r="G45" s="66"/>
      <c r="H45" s="63"/>
      <c r="I45" s="60"/>
      <c r="J45" s="60">
        <f>Table12[[#This Row],[Quantity]]*Table12[[#This Row],[Unit cost ]]</f>
        <v>0</v>
      </c>
    </row>
    <row r="46" spans="3:10" x14ac:dyDescent="0.35">
      <c r="C46" t="s">
        <v>66</v>
      </c>
      <c r="E46" s="8"/>
      <c r="F46" s="23"/>
      <c r="G46" s="66"/>
      <c r="H46" s="63"/>
      <c r="I46" s="60"/>
      <c r="J46" s="60">
        <f>Table12[[#This Row],[Quantity]]*Table12[[#This Row],[Unit cost ]]</f>
        <v>0</v>
      </c>
    </row>
    <row r="47" spans="3:10" x14ac:dyDescent="0.35">
      <c r="C47" t="s">
        <v>66</v>
      </c>
      <c r="E47" s="8"/>
      <c r="F47" s="23"/>
      <c r="G47" s="66"/>
      <c r="H47" s="63"/>
      <c r="I47" s="60"/>
      <c r="J47" s="60">
        <f>Table12[[#This Row],[Quantity]]*Table12[[#This Row],[Unit cost ]]</f>
        <v>0</v>
      </c>
    </row>
    <row r="48" spans="3:10" x14ac:dyDescent="0.35">
      <c r="C48" t="s">
        <v>66</v>
      </c>
      <c r="E48" s="8"/>
      <c r="F48" s="23"/>
      <c r="G48" s="66"/>
      <c r="H48" s="63"/>
      <c r="I48" s="60"/>
      <c r="J48" s="60">
        <f>Table12[[#This Row],[Quantity]]*Table12[[#This Row],[Unit cost ]]</f>
        <v>0</v>
      </c>
    </row>
    <row r="49" spans="2:10" x14ac:dyDescent="0.35">
      <c r="C49" t="s">
        <v>66</v>
      </c>
      <c r="E49" s="8"/>
      <c r="F49" s="23"/>
      <c r="G49" s="66"/>
      <c r="H49" s="63"/>
      <c r="I49" s="60"/>
      <c r="J49" s="60">
        <f>Table12[[#This Row],[Quantity]]*Table12[[#This Row],[Unit cost ]]</f>
        <v>0</v>
      </c>
    </row>
    <row r="50" spans="2:10" x14ac:dyDescent="0.35">
      <c r="C50" t="s">
        <v>66</v>
      </c>
      <c r="E50" s="8"/>
      <c r="F50" s="23"/>
      <c r="G50" s="66"/>
      <c r="H50" s="63"/>
      <c r="I50" s="60"/>
      <c r="J50" s="60">
        <f>Table12[[#This Row],[Quantity]]*Table12[[#This Row],[Unit cost ]]</f>
        <v>0</v>
      </c>
    </row>
    <row r="51" spans="2:10" x14ac:dyDescent="0.35">
      <c r="C51" t="s">
        <v>66</v>
      </c>
      <c r="E51" s="8"/>
      <c r="F51" s="23"/>
      <c r="G51" s="66"/>
      <c r="H51" s="63"/>
      <c r="I51" s="60"/>
      <c r="J51" s="60">
        <f>Table12[[#This Row],[Quantity]]*Table12[[#This Row],[Unit cost ]]</f>
        <v>0</v>
      </c>
    </row>
    <row r="52" spans="2:10" x14ac:dyDescent="0.35">
      <c r="C52" t="s">
        <v>66</v>
      </c>
      <c r="E52" s="8"/>
      <c r="F52" s="23"/>
      <c r="G52" s="66"/>
      <c r="H52" s="63"/>
      <c r="I52" s="60"/>
      <c r="J52" s="60">
        <f>Table12[[#This Row],[Quantity]]*Table12[[#This Row],[Unit cost ]]</f>
        <v>0</v>
      </c>
    </row>
    <row r="53" spans="2:10" x14ac:dyDescent="0.35">
      <c r="C53" t="s">
        <v>66</v>
      </c>
      <c r="E53" s="8"/>
      <c r="F53" s="23"/>
      <c r="G53" s="66"/>
      <c r="H53" s="63"/>
      <c r="I53" s="60"/>
      <c r="J53" s="60">
        <f>Table12[[#This Row],[Quantity]]*Table12[[#This Row],[Unit cost ]]</f>
        <v>0</v>
      </c>
    </row>
    <row r="54" spans="2:10" x14ac:dyDescent="0.35">
      <c r="C54" t="s">
        <v>66</v>
      </c>
      <c r="E54" s="8"/>
      <c r="F54" s="23"/>
      <c r="G54" s="66"/>
      <c r="H54" s="63"/>
      <c r="I54" s="60"/>
      <c r="J54" s="60">
        <f>Table12[[#This Row],[Quantity]]*Table12[[#This Row],[Unit cost ]]</f>
        <v>0</v>
      </c>
    </row>
    <row r="55" spans="2:10" x14ac:dyDescent="0.35">
      <c r="C55" t="s">
        <v>66</v>
      </c>
      <c r="E55" s="8"/>
      <c r="F55" s="23"/>
      <c r="G55" s="66"/>
      <c r="H55" s="63"/>
      <c r="I55" s="60"/>
      <c r="J55" s="60">
        <f>Table12[[#This Row],[Quantity]]*Table12[[#This Row],[Unit cost ]]</f>
        <v>0</v>
      </c>
    </row>
    <row r="56" spans="2:10" x14ac:dyDescent="0.35">
      <c r="C56" t="s">
        <v>66</v>
      </c>
      <c r="E56" s="8"/>
      <c r="F56" s="23"/>
      <c r="G56" s="66"/>
      <c r="H56" s="63"/>
      <c r="I56" s="60"/>
      <c r="J56" s="60">
        <f>Table12[[#This Row],[Quantity]]*Table12[[#This Row],[Unit cost ]]</f>
        <v>0</v>
      </c>
    </row>
    <row r="57" spans="2:10" x14ac:dyDescent="0.35">
      <c r="C57" t="s">
        <v>66</v>
      </c>
      <c r="E57" s="8"/>
      <c r="F57" s="23"/>
      <c r="G57" s="66"/>
      <c r="H57" s="63"/>
      <c r="I57" s="60"/>
      <c r="J57" s="60">
        <f>Table12[[#This Row],[Quantity]]*Table12[[#This Row],[Unit cost ]]</f>
        <v>0</v>
      </c>
    </row>
    <row r="58" spans="2:10" x14ac:dyDescent="0.35">
      <c r="C58" t="s">
        <v>66</v>
      </c>
      <c r="E58" s="8"/>
      <c r="F58" s="23"/>
      <c r="G58" s="23"/>
      <c r="H58" s="63"/>
      <c r="I58" s="60"/>
      <c r="J58" s="60">
        <f>Table12[[#This Row],[Quantity]]*Table12[[#This Row],[Unit cost ]]</f>
        <v>0</v>
      </c>
    </row>
    <row r="59" spans="2:10" x14ac:dyDescent="0.35">
      <c r="B59" t="s">
        <v>55</v>
      </c>
      <c r="I59" s="136"/>
      <c r="J59" s="136">
        <f>SUBTOTAL(109,Table12[Total Cost])</f>
        <v>0</v>
      </c>
    </row>
  </sheetData>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F3:F58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E24" sqref="E24"/>
    </sheetView>
  </sheetViews>
  <sheetFormatPr defaultRowHeight="14.5" x14ac:dyDescent="0.35"/>
  <cols>
    <col min="1" max="1" width="1.81640625" customWidth="1"/>
    <col min="2" max="2" width="28.54296875" bestFit="1" customWidth="1"/>
    <col min="3" max="3" width="15.81640625" bestFit="1" customWidth="1"/>
    <col min="4" max="4" width="20.54296875" customWidth="1"/>
    <col min="5" max="5" width="15.81640625" customWidth="1"/>
    <col min="6" max="6" width="25.453125" customWidth="1"/>
    <col min="7" max="7" width="50" bestFit="1" customWidth="1"/>
  </cols>
  <sheetData>
    <row r="1" spans="2:8" ht="48.5" x14ac:dyDescent="0.35">
      <c r="B1" s="46" t="s">
        <v>88</v>
      </c>
      <c r="C1" s="46" t="s">
        <v>84</v>
      </c>
      <c r="D1" s="46" t="s">
        <v>86</v>
      </c>
      <c r="F1" s="38" t="s">
        <v>80</v>
      </c>
      <c r="G1" s="26"/>
      <c r="H1" s="26"/>
    </row>
    <row r="2" spans="2:8" x14ac:dyDescent="0.35">
      <c r="B2" s="45" t="s">
        <v>13</v>
      </c>
      <c r="C2" s="45" t="s">
        <v>85</v>
      </c>
      <c r="D2" s="45" t="s">
        <v>21</v>
      </c>
      <c r="F2" s="39" t="s">
        <v>8</v>
      </c>
      <c r="G2" s="39" t="s">
        <v>9</v>
      </c>
      <c r="H2" s="39"/>
    </row>
    <row r="3" spans="2:8" x14ac:dyDescent="0.35">
      <c r="B3" s="18" t="s">
        <v>87</v>
      </c>
      <c r="C3" s="18"/>
      <c r="D3" s="22">
        <v>0</v>
      </c>
      <c r="F3" s="40" t="s">
        <v>62</v>
      </c>
      <c r="G3" s="40"/>
      <c r="H3" s="41">
        <v>0.02</v>
      </c>
    </row>
    <row r="4" spans="2:8" x14ac:dyDescent="0.35">
      <c r="B4" s="18" t="s">
        <v>87</v>
      </c>
      <c r="C4" s="18"/>
      <c r="D4" s="22">
        <v>0</v>
      </c>
      <c r="F4" s="40" t="s">
        <v>49</v>
      </c>
      <c r="G4" s="40"/>
      <c r="H4" s="41">
        <v>0.02</v>
      </c>
    </row>
    <row r="5" spans="2:8" x14ac:dyDescent="0.35">
      <c r="B5" s="18" t="s">
        <v>87</v>
      </c>
      <c r="C5" s="18"/>
      <c r="D5" s="22">
        <v>0</v>
      </c>
      <c r="F5" s="40" t="s">
        <v>16</v>
      </c>
      <c r="G5" s="40"/>
      <c r="H5" s="41">
        <v>0.02</v>
      </c>
    </row>
    <row r="6" spans="2:8" x14ac:dyDescent="0.35">
      <c r="B6" s="18"/>
      <c r="C6" s="18"/>
      <c r="D6" s="22"/>
      <c r="F6" s="40" t="s">
        <v>81</v>
      </c>
      <c r="G6" s="42" t="s">
        <v>130</v>
      </c>
      <c r="H6" s="41" t="s">
        <v>82</v>
      </c>
    </row>
    <row r="7" spans="2:8" x14ac:dyDescent="0.35">
      <c r="B7" s="18"/>
      <c r="C7" s="18"/>
      <c r="D7" s="19"/>
    </row>
    <row r="8" spans="2:8" x14ac:dyDescent="0.35">
      <c r="B8" s="18"/>
      <c r="C8" s="18"/>
      <c r="D8" s="19"/>
    </row>
    <row r="9" spans="2:8" x14ac:dyDescent="0.35">
      <c r="B9" s="18"/>
      <c r="C9" s="18"/>
      <c r="D9" s="22"/>
    </row>
    <row r="10" spans="2:8" s="2" customFormat="1" x14ac:dyDescent="0.35">
      <c r="B10"/>
      <c r="C10"/>
      <c r="D10"/>
      <c r="E10" s="3"/>
      <c r="F10" s="3"/>
      <c r="G10" s="3"/>
    </row>
    <row r="11" spans="2:8" x14ac:dyDescent="0.35">
      <c r="B11" s="43" t="s">
        <v>83</v>
      </c>
      <c r="C11" s="3"/>
      <c r="D11" s="3"/>
    </row>
    <row r="12" spans="2:8" x14ac:dyDescent="0.35">
      <c r="B12" s="44" t="s">
        <v>49</v>
      </c>
      <c r="C12" s="7"/>
    </row>
    <row r="13" spans="2:8" x14ac:dyDescent="0.35">
      <c r="B13" s="44" t="s">
        <v>62</v>
      </c>
    </row>
    <row r="14" spans="2:8" x14ac:dyDescent="0.35">
      <c r="B14" s="44" t="s">
        <v>10</v>
      </c>
    </row>
    <row r="15" spans="2:8" x14ac:dyDescent="0.35">
      <c r="B15" s="44" t="s">
        <v>63</v>
      </c>
    </row>
    <row r="16" spans="2:8" x14ac:dyDescent="0.35">
      <c r="B16" s="44"/>
    </row>
    <row r="17" spans="2:2" x14ac:dyDescent="0.35">
      <c r="B17" s="44"/>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C9" sqref="C9"/>
    </sheetView>
  </sheetViews>
  <sheetFormatPr defaultRowHeight="14.5" x14ac:dyDescent="0.35"/>
  <cols>
    <col min="1" max="1" width="28.453125" style="174" customWidth="1"/>
  </cols>
  <sheetData>
    <row r="1" spans="1:1" x14ac:dyDescent="0.35">
      <c r="A1" s="173" t="s">
        <v>24</v>
      </c>
    </row>
    <row r="2" spans="1:1" x14ac:dyDescent="0.35">
      <c r="A2" s="173" t="s">
        <v>25</v>
      </c>
    </row>
    <row r="3" spans="1:1" x14ac:dyDescent="0.35">
      <c r="A3" s="173" t="s">
        <v>26</v>
      </c>
    </row>
    <row r="4" spans="1:1" x14ac:dyDescent="0.35">
      <c r="A4" s="173" t="s">
        <v>27</v>
      </c>
    </row>
    <row r="5" spans="1:1" x14ac:dyDescent="0.35">
      <c r="A5" s="173" t="s">
        <v>28</v>
      </c>
    </row>
    <row r="6" spans="1:1" x14ac:dyDescent="0.35">
      <c r="A6" s="173" t="s">
        <v>29</v>
      </c>
    </row>
    <row r="7" spans="1:1" x14ac:dyDescent="0.35">
      <c r="A7" s="173" t="s">
        <v>30</v>
      </c>
    </row>
    <row r="8" spans="1:1" x14ac:dyDescent="0.35">
      <c r="A8" s="173" t="s">
        <v>31</v>
      </c>
    </row>
    <row r="9" spans="1:1" x14ac:dyDescent="0.35">
      <c r="A9" s="173" t="s">
        <v>32</v>
      </c>
    </row>
    <row r="10" spans="1:1" x14ac:dyDescent="0.35">
      <c r="A10" s="173" t="s">
        <v>33</v>
      </c>
    </row>
    <row r="11" spans="1:1" x14ac:dyDescent="0.35">
      <c r="A11" s="173" t="s">
        <v>34</v>
      </c>
    </row>
    <row r="12" spans="1:1" x14ac:dyDescent="0.35">
      <c r="A12" s="173" t="s">
        <v>355</v>
      </c>
    </row>
    <row r="13" spans="1:1" x14ac:dyDescent="0.35">
      <c r="A13" s="173" t="s">
        <v>35</v>
      </c>
    </row>
    <row r="14" spans="1:1" x14ac:dyDescent="0.35">
      <c r="A14" s="173" t="s">
        <v>36</v>
      </c>
    </row>
    <row r="15" spans="1:1" x14ac:dyDescent="0.35">
      <c r="A15" s="173" t="s">
        <v>37</v>
      </c>
    </row>
    <row r="16" spans="1:1" x14ac:dyDescent="0.35">
      <c r="A16" s="173" t="s">
        <v>38</v>
      </c>
    </row>
    <row r="17" spans="1:1" x14ac:dyDescent="0.35">
      <c r="A17" s="173" t="s">
        <v>39</v>
      </c>
    </row>
    <row r="18" spans="1:1" x14ac:dyDescent="0.35">
      <c r="A18" s="173" t="s">
        <v>40</v>
      </c>
    </row>
    <row r="19" spans="1:1" x14ac:dyDescent="0.35">
      <c r="A19" s="173"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ct:contentTypeSchema ct:_="" ma:_="" ma:contentTypeName="Project Site Document" ma:contentTypeID="0x0101006D6377CDD42DD141931AE03CCAA0A906" ma:contentTypeVersion="" ma:contentTypeDescription="" ma:contentTypeScope="" ma:versionID="2c8f155e960440ba61a6a40e2290b24e" xmlns:ct="http://schemas.microsoft.com/office/2006/metadata/contentType" xmlns:ma="http://schemas.microsoft.com/office/2006/metadata/properties/metaAttributes">
<xsd:schema targetNamespace="http://schemas.microsoft.com/office/2006/metadata/properties" ma:root="true" ma:fieldsID="9ec0ea20f7bcd6a6f058ac17672a60ad" ns2:_="" xmlns:xsd="http://www.w3.org/2001/XMLSchema" xmlns:xs="http://www.w3.org/2001/XMLSchema" xmlns:p="http://schemas.microsoft.com/office/2006/metadata/properties" xmlns:ns2="$ListId:03 Execution;">
<xsd:import namespace="$ListId:03 Execution;"/>
<xsd:element name="properties">
<xsd:complexType>
<xsd:sequence>
<xsd:element name="documentManagement">
<xsd:complexType>
<xsd:all>
<xsd:element ref="ns2:Owner" minOccurs="0"/>
<xsd:element ref="ns2:Status" minOccurs="0"/>
<xsd:element ref="ns2:Links" minOccurs="0"/>
</xsd:all>
</xsd:complexType>
</xsd:element>
</xsd:sequence>
</xsd:complexType>
</xsd:element>
</xsd:schema>
<xsd:schema targetNamespace="$ListId:03 Execution;"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Owner" ma:index="8" nillable="true" ma:displayName="Owner" ma:list="UserInfo"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default="Draft" ma:internalName="Status">
<xsd:simpleType>
<xsd:restriction base="dms:Choice">
<xsd:enumeration value="Draft"/>
<xsd:enumeration value="Ready For Review"/>
<xsd:enumeration value="Final"/>
</xsd:restriction>
</xsd:simpleType>
</xsd:element>
<xsd:element name="Links" ma:index="10" nillable="true" ma:displayName="Links" ma:internalName="Links">
<xsd:simpleType>
<xsd:restriction base="dms:Unknow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p:properties xmlns:p="http://schemas.microsoft.com/office/2006/metadata/properties" xmlns:xsi="http://www.w3.org/2001/XMLSchema-instance" xmlns:pc="http://schemas.microsoft.com/office/infopath/2007/PartnerControls"><documentManagement><Status xmlns="$ListId:03 Execution;">Draft</Status><Links xmlns="$ListId:03 Execution;">&lt;?xml version="1.0" encoding="UTF-8"?&gt;&lt;Result&gt;&lt;NewXML&gt;&lt;PWSLinkDataSet xmlns="http://schemas.microsoft.com/office/project/server/webservices/PWSLinkDataSet/" /&gt;&lt;/NewXML&gt;&lt;ProjectUID&gt;e17c4c65-785e-43b4-8a96-2b9595aaae8f&lt;/ProjectUID&gt;&lt;OldXML&gt;&lt;PWSLinkDataSet xmlns="http://schemas.microsoft.com/office/project/server/webservices/PWSLinkDataSet/" /&gt;&lt;/OldXML&gt;&lt;ItemType&gt;3&lt;/ItemType&gt;&lt;PSURL&gt;https://epm.nr.ncia/ps&lt;/PSURL&gt;&lt;/Result&gt;</Links><Owner xmlns="$ListId:03 Execution;"><UserInfo><DisplayName>Kanellakis Michail</DisplayName><AccountId>8983</AccountId><AccountType/></UserInfo></Owner></documentManagement></p:properties>
</file>

<file path=customXml/itemProps1.xml><?xml version="1.0" encoding="utf-8"?>
<ds:datastoreItem xmlns:ds="http://schemas.openxmlformats.org/officeDocument/2006/customXml" ds:itemID="{0B153689-0078-4D39-B8F6-1F670BF7F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03 Execution;"/>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BE6912-0C94-4395-B8E7-8559B4A4F665}">
  <ds:schemaRefs>
    <ds:schemaRef ds:uri="http://schemas.microsoft.com/sharepoint/v3/contenttype/forms"/>
  </ds:schemaRefs>
</ds:datastoreItem>
</file>

<file path=customXml/itemProps3.xml><?xml version="1.0" encoding="utf-8"?>
<ds:datastoreItem xmlns:ds="http://schemas.openxmlformats.org/officeDocument/2006/customXml" ds:itemID="{51D1BF7F-F581-4568-B858-EEA301723C8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ListId:03 Execution;"/>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Offer Summary</vt:lpstr>
      <vt:lpstr>CLIN Summary</vt:lpstr>
      <vt:lpstr>Labour</vt:lpstr>
      <vt:lpstr>Material</vt:lpstr>
      <vt:lpstr>Travel</vt:lpstr>
      <vt:lpstr>ODC</vt:lpstr>
      <vt:lpstr>Rates</vt:lpstr>
      <vt:lpstr>NATO member currencies</vt:lpstr>
      <vt:lpstr>'CLIN Summary'!Print_Area</vt:lpstr>
      <vt:lpstr>Instructions!Print_Area</vt:lpstr>
      <vt:lpstr>Labour!Print_Area</vt:lpstr>
      <vt:lpstr>Material!Print_Area</vt:lpstr>
      <vt:lpstr>ODC!Print_Area</vt:lpstr>
      <vt:lpstr>'Offer Summary'!Print_Area</vt:lpstr>
      <vt:lpstr>Rates!Print_Area</vt:lpstr>
      <vt:lpstr>Travel!Print_Area</vt:lpstr>
      <vt:lpstr>Tot_CS_Base</vt:lpstr>
      <vt:lpstr>Tot_Labour</vt:lpstr>
      <vt:lpstr>Tot_Material</vt:lpstr>
      <vt:lpstr>Tot_ODC</vt:lpstr>
      <vt:lpstr>Tot_Travel</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Green Sarah</dc:creator>
  <cp:lastModifiedBy>Eva Benson</cp:lastModifiedBy>
  <cp:lastPrinted>2018-08-17T12:06:07Z</cp:lastPrinted>
  <dcterms:created xsi:type="dcterms:W3CDTF">2017-07-10T07:03:59Z</dcterms:created>
  <dcterms:modified xsi:type="dcterms:W3CDTF">2020-06-26T07:47:28Z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0x0101006D6377CDD42DD141931AE03CCAA0A906</vt:lpwstr>
  </property>
</Properties>
</file>