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K:\asb\Eva\e-FIT\IFB AMDs\AMD 1\"/>
    </mc:Choice>
  </mc:AlternateContent>
  <bookViews>
    <workbookView xWindow="0" yWindow="1850" windowWidth="19200" windowHeight="5060" tabRatio="914" activeTab="5"/>
  </bookViews>
  <sheets>
    <sheet name="Sch.B Offer Summary" sheetId="60" r:id="rId1"/>
    <sheet name="CLIN 1-GPL disc. price" sheetId="44" r:id="rId2"/>
    <sheet name="CLIN 2-Engineering Services" sheetId="63" r:id="rId3"/>
    <sheet name="CLIN 3-PHS&amp;T" sheetId="61" r:id="rId4"/>
    <sheet name="CLIN 4-Warranty Extensions" sheetId="62" r:id="rId5"/>
    <sheet name="CLIN 5-Tempesting" sheetId="58" r:id="rId6"/>
    <sheet name="currencies list" sheetId="59" state="hidden" r:id="rId7"/>
  </sheets>
  <externalReferences>
    <externalReference r:id="rId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60" l="1"/>
  <c r="D10" i="60"/>
  <c r="D9" i="60"/>
  <c r="D8" i="60"/>
  <c r="D4" i="62"/>
  <c r="G4" i="62" s="1"/>
  <c r="D3" i="62"/>
  <c r="G3" i="62" s="1"/>
  <c r="D6" i="61"/>
  <c r="G6" i="61" s="1"/>
  <c r="D5" i="61"/>
  <c r="G5" i="61" s="1"/>
  <c r="D4" i="61"/>
  <c r="G4" i="61" s="1"/>
  <c r="D3" i="61"/>
  <c r="G3" i="61" s="1"/>
  <c r="J29" i="63"/>
  <c r="I29" i="63"/>
  <c r="H29" i="63"/>
  <c r="G29" i="63"/>
  <c r="F29" i="63"/>
  <c r="F30" i="63" s="1"/>
  <c r="G5" i="62" l="1"/>
  <c r="G7" i="61"/>
  <c r="E63" i="58" l="1"/>
  <c r="F28" i="44"/>
  <c r="F27" i="44"/>
  <c r="F26" i="44"/>
  <c r="F25" i="44"/>
  <c r="F24" i="44"/>
  <c r="F23" i="44"/>
  <c r="F22" i="44"/>
  <c r="F21" i="44"/>
  <c r="F20" i="44"/>
  <c r="F19" i="44"/>
  <c r="F17" i="44"/>
  <c r="F16" i="44"/>
  <c r="F15" i="44"/>
  <c r="F14" i="44"/>
  <c r="F13" i="44"/>
  <c r="F12" i="44"/>
  <c r="F11" i="44"/>
  <c r="F10" i="44"/>
  <c r="F9" i="44"/>
  <c r="F8" i="44"/>
  <c r="F7" i="44"/>
  <c r="F6" i="44"/>
  <c r="F5" i="44"/>
  <c r="F4" i="44"/>
  <c r="F29" i="44" l="1"/>
  <c r="D7" i="60"/>
  <c r="D13" i="60" l="1"/>
  <c r="D5" i="60" s="1"/>
</calcChain>
</file>

<file path=xl/sharedStrings.xml><?xml version="1.0" encoding="utf-8"?>
<sst xmlns="http://schemas.openxmlformats.org/spreadsheetml/2006/main" count="339" uniqueCount="329">
  <si>
    <t>CO-115760-e-FIT Schedule B - (LAN) Network Equipment</t>
  </si>
  <si>
    <t xml:space="preserve">CLIN Number </t>
  </si>
  <si>
    <t>CLIN DESCRIPTION</t>
  </si>
  <si>
    <t>Firm Fixed Price</t>
  </si>
  <si>
    <t xml:space="preserve">Declare Currency =&gt; </t>
  </si>
  <si>
    <t>Grand Total Firm Fixed Price - Base Contract</t>
  </si>
  <si>
    <t>CLIN 1</t>
  </si>
  <si>
    <t>CLIN 3</t>
  </si>
  <si>
    <t>Total Firm Fixed Price Base Contract</t>
  </si>
  <si>
    <t>Description</t>
  </si>
  <si>
    <t>Notional amounts ordered at Global Price List (GPL) Prices in EUR
(for evaluation purposes only)</t>
  </si>
  <si>
    <t>Discount % from GPL</t>
  </si>
  <si>
    <t>Evaluated price</t>
  </si>
  <si>
    <t>Bidder's comments (optional)</t>
  </si>
  <si>
    <t>1.1</t>
  </si>
  <si>
    <t>CISCO</t>
  </si>
  <si>
    <t>Collaboration Endpoints Products</t>
  </si>
  <si>
    <t>Contact Center Products</t>
  </si>
  <si>
    <t>Routers</t>
  </si>
  <si>
    <t>Servers - Cisco Unified Computing System</t>
  </si>
  <si>
    <t>Storage Networking Products</t>
  </si>
  <si>
    <t>Switches Products</t>
  </si>
  <si>
    <t>Unified Communications</t>
  </si>
  <si>
    <t>Universal Gateways and Access Servers Products</t>
  </si>
  <si>
    <t>Video Products</t>
  </si>
  <si>
    <t>Wireless Products</t>
  </si>
  <si>
    <t>Conferencing Products</t>
  </si>
  <si>
    <t>CISCO SmartNet Services - Direct attached (ordered together with the hardware)</t>
  </si>
  <si>
    <t>CISCO SmartNet Services - Delayed attached (ordered later/separately of the hardware)</t>
  </si>
  <si>
    <t>CISCO Smartnet Services - renewal of Smartnet contracts</t>
  </si>
  <si>
    <t>1.2</t>
  </si>
  <si>
    <t>FORTINET</t>
  </si>
  <si>
    <r>
      <t xml:space="preserve">WAN Edge
   </t>
    </r>
    <r>
      <rPr>
        <sz val="11"/>
        <rFont val="Calibri"/>
        <family val="2"/>
        <scheme val="minor"/>
      </rPr>
      <t>1.2.1.1   Secure SD-WAN
    1.2.1.2   5G/LTE Wireless WAN</t>
    </r>
  </si>
  <si>
    <r>
      <t xml:space="preserve">LAN Edge
    </t>
    </r>
    <r>
      <rPr>
        <sz val="11"/>
        <rFont val="Calibri"/>
        <family val="2"/>
        <scheme val="minor"/>
      </rPr>
      <t>1.2.2.1   Switch
     1.2.2.2   Wireless</t>
    </r>
  </si>
  <si>
    <t>Device Edge – Zero trust connectivity</t>
  </si>
  <si>
    <t>SOC / NOC (Security and Network Operation Centers )</t>
  </si>
  <si>
    <t>Accessories (Connectors / transceiver’s / SFP’s)</t>
  </si>
  <si>
    <t>Support Services 24x7</t>
  </si>
  <si>
    <t xml:space="preserve">Support Services Courier 4 HR </t>
  </si>
  <si>
    <t>Support Services On-site 4HR</t>
  </si>
  <si>
    <t xml:space="preserve">Support Services Secure RMA </t>
  </si>
  <si>
    <t>Other Products (excluding Support, Subscription and Licenses)</t>
  </si>
  <si>
    <t>Total CLIN 1 - Global Price List (GPL) discounted price</t>
  </si>
  <si>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t>
    </r>
  </si>
  <si>
    <t>2.1</t>
  </si>
  <si>
    <t>Currency (select from the drop-down list)</t>
  </si>
  <si>
    <t>Senior Engineer</t>
  </si>
  <si>
    <t>Intermediate Engineer</t>
  </si>
  <si>
    <t>Junior Engineer</t>
  </si>
  <si>
    <t>Senior System Engineer</t>
  </si>
  <si>
    <t>Intermediate System Engineer</t>
  </si>
  <si>
    <t>Junior System Engineer</t>
  </si>
  <si>
    <t>Senior Communication Engineer</t>
  </si>
  <si>
    <t>Intermediate Communication Engineer</t>
  </si>
  <si>
    <t>Junior Communication Engineer</t>
  </si>
  <si>
    <t>Senior Network Engineer</t>
  </si>
  <si>
    <t>Intermediate Network Engineer</t>
  </si>
  <si>
    <t>Junior Network Engineer</t>
  </si>
  <si>
    <t>System Integration Analyst</t>
  </si>
  <si>
    <t>Senior Software Programmer</t>
  </si>
  <si>
    <t>Intermediate Software Programmer</t>
  </si>
  <si>
    <t>Junior Software Programmer</t>
  </si>
  <si>
    <t>System Support Engineer</t>
  </si>
  <si>
    <t>Senior Test Engineer</t>
  </si>
  <si>
    <t>Intermediate Test Engineer</t>
  </si>
  <si>
    <t>Junior Test Engineer</t>
  </si>
  <si>
    <t>Information Systems Security Engineer</t>
  </si>
  <si>
    <t>Information Systems Security Specialist</t>
  </si>
  <si>
    <t>Field Engineer</t>
  </si>
  <si>
    <t>Senior Technician</t>
  </si>
  <si>
    <t>Intermediate Technician</t>
  </si>
  <si>
    <t>Junior Technician</t>
  </si>
  <si>
    <t>2.2</t>
  </si>
  <si>
    <t>Notional value of Task Orders in EUR (for evaluation purposes only)</t>
  </si>
  <si>
    <t>Shipment lead times (in weeks) to be added to the Producer LT</t>
  </si>
  <si>
    <t>PHS&amp;T price as fixed percentage % of TO value</t>
  </si>
  <si>
    <t>Evaluated PHS&amp;T price in EUR</t>
  </si>
  <si>
    <t>North America</t>
  </si>
  <si>
    <t>United Kingdom</t>
  </si>
  <si>
    <r>
      <t>T</t>
    </r>
    <r>
      <rPr>
        <sz val="12"/>
        <rFont val="Calibri"/>
        <family val="2"/>
      </rPr>
      <t>ϋ</t>
    </r>
    <r>
      <rPr>
        <sz val="12"/>
        <rFont val="Calibri"/>
        <family val="2"/>
        <scheme val="minor"/>
      </rPr>
      <t>rkiye</t>
    </r>
  </si>
  <si>
    <t>Europe</t>
  </si>
  <si>
    <t>2.3</t>
  </si>
  <si>
    <t>Notional value (= 20% of the total discounted value) for warranty extentions (for evaluation purposes only)</t>
  </si>
  <si>
    <t>Fixed percentage % to be applied on notional discounted value</t>
  </si>
  <si>
    <t>Evaluated warranty extention price in EUR</t>
  </si>
  <si>
    <t>Warranty Extension from 1 year to 3 years</t>
  </si>
  <si>
    <t>Warranty Extension from 1 year to 5 years</t>
  </si>
  <si>
    <t>INSTRUCTIONS TO BIDDERS</t>
  </si>
  <si>
    <t>*</t>
  </si>
  <si>
    <t>The PHS&amp;T price shall be calculated based on the percentage provided by the Bidder and the price of the task orders, and can vary by region. The TO deliveries are assumed to include 5% warranty.</t>
  </si>
  <si>
    <r>
      <t xml:space="preserve">The discounted unit price of each product shall include the standard warranty applicable for that product. This standard warranty shall be one year for all products, except for those products that are specified as 3-year or 5-year warranty in their respective schedule speciffication. For those products with 3-years or 5-years warranty, the discounted unit price shall include the specified warranty. 
Warranty extension price shall be calculated based on the percantage provided in CLIN 2.3 and the discounted unit price for the specific item. When this CLIN is added in a TO, the CLIN for the specific item should be mentioned in parentheses. 
</t>
    </r>
    <r>
      <rPr>
        <b/>
        <sz val="12"/>
        <rFont val="Calibri"/>
        <family val="2"/>
        <scheme val="minor"/>
      </rPr>
      <t>This warranty extension CLIN will only be applicable for items with one year warranty.</t>
    </r>
    <r>
      <rPr>
        <sz val="12"/>
        <rFont val="Calibri"/>
        <family val="2"/>
        <scheme val="minor"/>
      </rPr>
      <t xml:space="preserve"> Items that are specified as 3-years or 5-years warranty in their respective schedules will not have a warranty extension CLIN. </t>
    </r>
  </si>
  <si>
    <t xml:space="preserve">CLIN ITEM - For ordering </t>
  </si>
  <si>
    <t>Initial TEMPEST certification process duration - weeks</t>
  </si>
  <si>
    <t>Leadtime for Serial Production - weeks</t>
  </si>
  <si>
    <t>Max Volume Serial Production per week (quantity)</t>
  </si>
  <si>
    <t>3.1</t>
  </si>
  <si>
    <t>Catalyst 9000 Family 24SFP_TEMPEST A</t>
  </si>
  <si>
    <t>3.2</t>
  </si>
  <si>
    <t>Catalyst 9000 Family 48SFP_TEMPEST A</t>
  </si>
  <si>
    <t>3.3</t>
  </si>
  <si>
    <t>Catalyst 9000 Family 24CU_TEMPEST A</t>
  </si>
  <si>
    <t>3.4</t>
  </si>
  <si>
    <t>Catalyst 9000 Family 48CU_TEMPEST A</t>
  </si>
  <si>
    <t>ISR4000 Family_TEMPEST A</t>
  </si>
  <si>
    <t>ASR1000 Family_TEMPEST A</t>
  </si>
  <si>
    <t>CP-8841-K9=_Mic Disconnected on Hook_TEMPEST A</t>
  </si>
  <si>
    <t>CP-8845-NR-K9+_Mic Disconnected on Hook_TEMPEST A</t>
  </si>
  <si>
    <t>NEXUS 9200_TEMPEST A</t>
  </si>
  <si>
    <t>NEXUS 9300_TEMPEST A</t>
  </si>
  <si>
    <t>NEXUS 9500_TEMPEST A</t>
  </si>
  <si>
    <t>Catalyst 9000 Family 24SFP_TEMPEST B excl PLF</t>
  </si>
  <si>
    <t>Catalyst 9000 Family 48SFP_TEMPEST B excl PLF</t>
  </si>
  <si>
    <t>Catalyst 9000 Family 24CU_TEMPEST B excl PLF</t>
  </si>
  <si>
    <t>Catalyst 9000 Family 48CU_TEMPEST B excl PLF</t>
  </si>
  <si>
    <t>ISR4000 Family_TEMPEST B excl PLF</t>
  </si>
  <si>
    <t>ASR1000 Family_TEMPEST B excl PLF</t>
  </si>
  <si>
    <t>CP-8841-K9=_Mic Disconnected on Hook_TEMPEST B excl PLF</t>
  </si>
  <si>
    <t>CP-8845-NR-K9+_Mic Disconnected on Hook_TEMPEST B excl PLF</t>
  </si>
  <si>
    <t>NEXUS 9200_TEMPEST B excl PLF</t>
  </si>
  <si>
    <t>NEXUS 9300_TEMPEST B excl PLF</t>
  </si>
  <si>
    <t>NEXUS 9500_TEMPEST B excl PLF</t>
  </si>
  <si>
    <t>Catalyst 9000 Family 24SFP_TEMPEST B incl PLF</t>
  </si>
  <si>
    <t>Catalyst 9000 Family 48SFP_TEMPEST B incl PLF</t>
  </si>
  <si>
    <t>Catalyst 9000 Family 24CU_TEMPEST B incl PLF</t>
  </si>
  <si>
    <t>Catalyst 9000 Family 48CU_TEMPEST B incl PLF</t>
  </si>
  <si>
    <t>ISR4000 Family_TEMPEST B incl PLF</t>
  </si>
  <si>
    <t>ASR1000 Family_TEMPEST B incl PLF</t>
  </si>
  <si>
    <t>CP-8841-K9=_Mic Disconnected on Hook_TEMPEST B incl PLF</t>
  </si>
  <si>
    <t>CP-8845-NR-K9+_Mic Disconnected on Hook_TEMPEST B incl PLF</t>
  </si>
  <si>
    <t>NEXUS 9200_TEMPEST B incl PLF</t>
  </si>
  <si>
    <t>NEXUS 9300_TEMPEST B incl PLF</t>
  </si>
  <si>
    <t>NEXUS 9500_TEMPEST B incl PLF</t>
  </si>
  <si>
    <t>Catalyst 9000 Family 24SFP_TEMPEST C excl PLF</t>
  </si>
  <si>
    <t>Catalyst 9000 Family 48SFP_TEMPEST C excl PLF</t>
  </si>
  <si>
    <t>Catalyst 9000 Family 24CU_TEMPEST C excl PLF</t>
  </si>
  <si>
    <t>Catalyst 9000 Family 48CU_TEMPEST C excl PLF</t>
  </si>
  <si>
    <t>ISR4000 Family_TEMPEST C excl PLF</t>
  </si>
  <si>
    <t>ASR1000 Family_TEMPEST C excl PLF</t>
  </si>
  <si>
    <t>CP-8841-K9=_Mic Disconnected on Hook_TEMPEST C excl PLF</t>
  </si>
  <si>
    <t>CP-8845-NR-K9+_Mic Disconnected on Hook_TEMPEST C excl PLF</t>
  </si>
  <si>
    <t>NEXUS 9200_TEMPEST C excl PLF</t>
  </si>
  <si>
    <t>NEXUS 9300_TEMPEST C excl PLF</t>
  </si>
  <si>
    <t>NEXUS 9500_TEMPEST C excl PLF</t>
  </si>
  <si>
    <t>Catalyst 9000 Family 24SFP_TEMPEST C incl PLF</t>
  </si>
  <si>
    <t>Catalyst 9000 Family 48SFP_TEMPEST C incl PLF</t>
  </si>
  <si>
    <t>Catalyst 9000 Family 24CU_TEMPEST C incl PLF</t>
  </si>
  <si>
    <t>Catalyst 9000 Family 48CU_TEMPEST C incl PLF</t>
  </si>
  <si>
    <t>ISR4000 Family_TEMPEST C incl PLF</t>
  </si>
  <si>
    <t>ASR1000 Family_TEMPEST C incl PLF</t>
  </si>
  <si>
    <t>CP-8841-K9=_Mic Disconnected on Hook_TEMPEST C incl PLF</t>
  </si>
  <si>
    <t>CP-8845-NR-K9+_Mic Disconnected on Hook_TEMPEST C incl PLF</t>
  </si>
  <si>
    <t>NEXUS 9200_TEMPEST C incl PLF</t>
  </si>
  <si>
    <t>NEXUS 9300_TEMPEST C incl PLF</t>
  </si>
  <si>
    <t>NEXUS 9500_TEMPEST C incl PLF</t>
  </si>
  <si>
    <t xml:space="preserve">CERTIFICATION/RE-CERTIFICATION PROCESS TEMPEST A </t>
  </si>
  <si>
    <t>CERTIFICATION/RE-CERTIFICATION PROCESS TEMPEST B</t>
  </si>
  <si>
    <t>CERTIFICATION/RE-CERTIFICATION PROCESS TEMPEST C</t>
  </si>
  <si>
    <t>EL1-8841-07L1 Tempest SDIP 27A NTSWG VoIP Phone TSG Accreditation No TSG-A-22-2016</t>
  </si>
  <si>
    <t>EL1-8865-02L1 TEMPEST SDIP 27A Unified VoIP NTSWG Phone TSG-A-46-2018</t>
  </si>
  <si>
    <t>CP-8841-K9=_TEMPEST A</t>
  </si>
  <si>
    <t>Based on Cisco CP-8841–K9=
Specification and functionality as per Cisco 8841 with:
•	(2x) Dual Integrated 100Mbps Fibre Optic Interface LAN interface SC connectors
•	Integrated TEMPEST filtered Power supply, 230VAC, 50Hz operation, C/W 1.8m shielded SHUKO mains Cable</t>
  </si>
  <si>
    <t>CP-8845-NR-K9+_TEMPEST A</t>
  </si>
  <si>
    <t>Based on Cisco CP-8845–NR-K9=
Specification and functionality as per Cisco 8845 with:
•	(2x) Dual Integrated 100Mbps Fibre Optic Interface LAN interface SC connectors
•	Integrated TEMPEST filtered Power supply, 230VAC, 50Hz operation, C/W 1.8m shielded SHUKO mains Cable</t>
  </si>
  <si>
    <t>Height limitation</t>
  </si>
  <si>
    <t>Devices that are higher than 1 RU: standard pricing not valid, individual price quotation required</t>
  </si>
  <si>
    <t>Power consumption limitation</t>
  </si>
  <si>
    <t>Power consumption of the devices: Every additional 1800 watts an additional power supply filter is required. Unit price of additional Power Supply Filter to be included in the unit prices listed in above table.</t>
  </si>
  <si>
    <t>Warranty</t>
  </si>
  <si>
    <t>The CISCO OEM warranty and/or Hardware maintenance guarantees are not valid once a device has been made TEMPEST and physically modified/open. In case device is Tempest only and there is no  physical modification/opening  on the device  the support and warranty are still valid. In order to meet any hardware replacement times TEMPEST spare parts on site are required. After Tempesting in case device is not modified,  NCIA can order hardware warranty or hardware support for the Tempested  device with the standard conditions.</t>
  </si>
  <si>
    <t>Ordering</t>
  </si>
  <si>
    <t>Equipment covered in this list can be ordered without any previous quoting process, provided the specifications are exactly the same as for the initial TEMPESTED model. Any additional requirement will lead to a new Certification cycle.</t>
  </si>
  <si>
    <t>NATO Member States Currencies</t>
  </si>
  <si>
    <t>Euro (EUR)</t>
  </si>
  <si>
    <t>Albanian Lek (ALL)</t>
  </si>
  <si>
    <t>Bulgarian Lev (BGN)</t>
  </si>
  <si>
    <t>Canadian Dollar (CAD)</t>
  </si>
  <si>
    <t>Croatian Kuna (HRK)</t>
  </si>
  <si>
    <t>Czech Koruna (CZK)</t>
  </si>
  <si>
    <t>Danish Krone (DKK)</t>
  </si>
  <si>
    <t>Estonian Kroon (EEK)</t>
  </si>
  <si>
    <t>Hungarian Forint (HUF)</t>
  </si>
  <si>
    <t>Icelandic Króna (ISK)</t>
  </si>
  <si>
    <t>Lithuanian Litas (LTL)</t>
  </si>
  <si>
    <t>North Macedonia Denar (MKD)</t>
  </si>
  <si>
    <t>Norwegian Krone (NOK)</t>
  </si>
  <si>
    <t>Polish Złoty (PLN)</t>
  </si>
  <si>
    <t>Romanian Leu (RON)</t>
  </si>
  <si>
    <t>Slovak Koruna (SKK)</t>
  </si>
  <si>
    <t>Turkish Lira (TRY)</t>
  </si>
  <si>
    <t>UK Pound sterling (GBP)</t>
  </si>
  <si>
    <t>US Dollar (USD)</t>
  </si>
  <si>
    <t>CLIN 1 - Global Price List (GPL) discounted price</t>
  </si>
  <si>
    <t>CLIN 2 - Engineering Services</t>
  </si>
  <si>
    <t>CLIN 3 - PHS&amp;T</t>
  </si>
  <si>
    <t>CLIN 4 - Warranty extentions</t>
  </si>
  <si>
    <t>CLIN 5 - Tempesting</t>
  </si>
  <si>
    <t>CLIN 2</t>
  </si>
  <si>
    <t>CLIN 4</t>
  </si>
  <si>
    <t>CLIN 5</t>
  </si>
  <si>
    <t>CLIN 1.0</t>
  </si>
  <si>
    <t>1.3</t>
  </si>
  <si>
    <t>1.4</t>
  </si>
  <si>
    <t>1.5</t>
  </si>
  <si>
    <t>1.6</t>
  </si>
  <si>
    <t>1.7</t>
  </si>
  <si>
    <t>1.8</t>
  </si>
  <si>
    <t>1.9</t>
  </si>
  <si>
    <t>1.10</t>
  </si>
  <si>
    <t>1.11</t>
  </si>
  <si>
    <t>1.12</t>
  </si>
  <si>
    <t>1.13</t>
  </si>
  <si>
    <t>1.14</t>
  </si>
  <si>
    <t>1.15</t>
  </si>
  <si>
    <t>1.16</t>
  </si>
  <si>
    <t>1.17</t>
  </si>
  <si>
    <t>1.18</t>
  </si>
  <si>
    <t>1.19</t>
  </si>
  <si>
    <t>1.20</t>
  </si>
  <si>
    <t>1.21</t>
  </si>
  <si>
    <t>1.22</t>
  </si>
  <si>
    <t>1.23</t>
  </si>
  <si>
    <t>1.24</t>
  </si>
  <si>
    <t>CLIN 3.0</t>
  </si>
  <si>
    <t>Engineering Services *</t>
  </si>
  <si>
    <t>Optional installation services will be added to the TO only if requested. The price in CLIN 3 shall include all installation activities including travel, material, per diem and other costs. Estimated allocation of requirements for engineering services: 5% North America - 10% United Kingdom - 1% Tϋrkiye - 84% Europe; Estimated duration per service requirement: Three (3) days.</t>
  </si>
  <si>
    <t>CLIN 4.0</t>
  </si>
  <si>
    <t>PHS&amp;T - Packaging, Handling, Shipping, and Transportation to NATO/ Customer Sites *</t>
  </si>
  <si>
    <t>4.1</t>
  </si>
  <si>
    <t>4.2</t>
  </si>
  <si>
    <t>1.   Bidders are allowed to change only the yellow highlighted cells;
2.   All yellow highlighted cells must be filled in without omissions;
3.   Each Unit Price shall have the following factored in: (a) G&amp;A, (b) Administrative Cost, and (c) Profit.</t>
  </si>
  <si>
    <t>CLIN 5.0</t>
  </si>
  <si>
    <t>Warranty Extensions *</t>
  </si>
  <si>
    <t>5.1</t>
  </si>
  <si>
    <t>5.2</t>
  </si>
  <si>
    <t>Total CLIN 4 - Warranty Extentions</t>
  </si>
  <si>
    <t>Total CLIN 3 - PHS&amp;T</t>
  </si>
  <si>
    <t>CLIN 2.0</t>
  </si>
  <si>
    <t>Total CLIN 2 - Engineering Services</t>
  </si>
  <si>
    <t>2.4</t>
  </si>
  <si>
    <t>2.5</t>
  </si>
  <si>
    <t>2.6</t>
  </si>
  <si>
    <t>2.7</t>
  </si>
  <si>
    <t>2.8</t>
  </si>
  <si>
    <t>2.9</t>
  </si>
  <si>
    <t>2.10</t>
  </si>
  <si>
    <t>2.11</t>
  </si>
  <si>
    <t>2.12</t>
  </si>
  <si>
    <t>2.13</t>
  </si>
  <si>
    <t>2.14</t>
  </si>
  <si>
    <t>2.15</t>
  </si>
  <si>
    <t>2.16</t>
  </si>
  <si>
    <t>2.17</t>
  </si>
  <si>
    <t>2.18</t>
  </si>
  <si>
    <t>2.19</t>
  </si>
  <si>
    <t>2.20</t>
  </si>
  <si>
    <t>2.21</t>
  </si>
  <si>
    <t>2.22</t>
  </si>
  <si>
    <t>2.23</t>
  </si>
  <si>
    <t>2.24</t>
  </si>
  <si>
    <t>2.25</t>
  </si>
  <si>
    <t>2.26</t>
  </si>
  <si>
    <t>1.   Bidders are allowed to change only the yellow highlighted cells;
2.   All yellow highlighted cells must be filled in without omissions;
3.   Currency for CLIN 2 must be clearly indicated;
4.   Each Unit Price shall have the following factored in: (a) G&amp;A, (b) Administrative Cost, and (c) Profit.</t>
  </si>
  <si>
    <t>Total CLIN 5 - Tempesting</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</si>
  <si>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</si>
  <si>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</si>
  <si>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</si>
  <si>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</si>
  <si>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</si>
  <si>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</si>
  <si>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</si>
  <si>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</si>
  <si>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</si>
  <si>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</si>
  <si>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</si>
  <si>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</si>
  <si>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</si>
  <si>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</si>
  <si>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</si>
  <si>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</si>
  <si>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</si>
  <si>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</si>
  <si>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</si>
  <si>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</si>
  <si>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</si>
  <si>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</si>
  <si>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</si>
  <si>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</si>
  <si>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</si>
  <si>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</si>
  <si>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</si>
  <si>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</si>
  <si>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</si>
  <si>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</si>
  <si>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</si>
  <si>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</si>
  <si>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</si>
  <si>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</si>
  <si>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</si>
  <si>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</si>
  <si>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</si>
  <si>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</si>
  <si>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</si>
  <si>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</si>
  <si>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</si>
  <si>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</si>
  <si>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</si>
  <si>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</si>
  <si>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</si>
  <si>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</si>
  <si>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</si>
  <si>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</si>
  <si>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</si>
  <si>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</si>
  <si>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</si>
  <si>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</si>
  <si>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</si>
  <si>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</si>
  <si>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</si>
  <si>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</si>
  <si>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</si>
  <si>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</si>
  <si>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
3.   Currency for CLIN 5 must be clearly indicated.</t>
    </r>
  </si>
  <si>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
3.   Currency for CLINs 1, 3, and 4 must be in EUR by default.</t>
    </r>
  </si>
  <si>
    <t>Fully Burdened Daily                        Rate*                                                   Year 2023                                       (EDC through 31 Dec 2023</t>
  </si>
  <si>
    <t>Fully Burdened Daily                     Rate*                                             Year 2026                                                  (1 Jan 2026 through 31 Dec 2026)</t>
  </si>
  <si>
    <t>Fully Burdened Daily                     Rate*                                             Year 2027                                                  (1 Jan 2027 through 31 Dec 2027)</t>
  </si>
  <si>
    <t>Fully Burdened Daily Rate*                                             Year 2024                                                     (1 Jan 2024 through 31 Dec 2024)</t>
  </si>
  <si>
    <t>Fully Burdened Daily Rate*                                                    Year 2025                                                            (1 Jan 2025 through 31 Dec 2025)</t>
  </si>
  <si>
    <r>
      <rPr>
        <b/>
        <sz val="11"/>
        <color rgb="FFFF0000"/>
        <rFont val="Calibri"/>
        <family val="2"/>
        <scheme val="minor"/>
      </rPr>
      <t>Unit Price For Tempested Item</t>
    </r>
    <r>
      <rPr>
        <b/>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</si>
</sst>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 #,##0_);_(* \(#,##0\);_(* &quot;-&quot;??_);_(@_)"/>
    <numFmt numFmtId="166" formatCode="_([$€-2]\ * #,##0.00_);_([$€-2]\ * \(#,##0.00\);_([$€-2]\ * &quot;-&quot;??_);_(@_)"/>
    <numFmt numFmtId="167" formatCode="0.0"/>
  </numFmts>
  <fonts count="32" x14ac:knownFonts="1">
    <font>
      <sz val="11"/>
      <color theme="1"/>
      <name val="Calibri"/>
      <family val="2"/>
      <scheme val="minor"/>
    </font>
    <font>
      <sz val="11"/>
      <color theme="1"/>
      <name val="Calibri"/>
      <family val="2"/>
      <scheme val="minor"/>
    </font>
    <font>
      <sz val="10"/>
      <name val="Arial"/>
      <family val="2"/>
    </font>
    <font>
      <sz val="10"/>
      <name val="Times New Roman"/>
      <family val="1"/>
    </font>
    <font>
      <sz val="11"/>
      <name val="Calibri"/>
      <family val="2"/>
      <scheme val="minor"/>
    </font>
    <font>
      <b/>
      <sz val="11"/>
      <name val="Calibri"/>
      <family val="2"/>
      <scheme val="minor"/>
    </font>
    <font>
      <sz val="11"/>
      <color rgb="FF006100"/>
      <name val="Calibri"/>
      <family val="2"/>
      <scheme val="minor"/>
    </font>
    <font>
      <b/>
      <sz val="12"/>
      <color theme="1"/>
      <name val="Calibri"/>
      <family val="2"/>
      <scheme val="minor"/>
    </font>
    <font>
      <b/>
      <sz val="12"/>
      <name val="Calibri"/>
      <family val="2"/>
      <scheme val="minor"/>
    </font>
    <font>
      <b/>
      <sz val="10"/>
      <name val="Times New Roman"/>
      <family val="1"/>
    </font>
    <font>
      <sz val="12"/>
      <name val="Calibri"/>
      <family val="2"/>
      <scheme val="minor"/>
    </font>
    <font>
      <sz val="12"/>
      <color theme="1"/>
      <name val="Calibri"/>
      <family val="2"/>
      <scheme val="minor"/>
    </font>
    <font>
      <sz val="10"/>
      <name val="Calibri"/>
      <family val="2"/>
      <scheme val="minor"/>
    </font>
    <font>
      <b/>
      <sz val="14"/>
      <name val="Calibri"/>
      <family val="2"/>
      <scheme val="minor"/>
    </font>
    <font>
      <b/>
      <sz val="14"/>
      <name val="Calibri"/>
      <family val="2"/>
    </font>
    <font>
      <b/>
      <sz val="12"/>
      <color theme="1"/>
      <name val="Times New Roman"/>
      <family val="1"/>
    </font>
    <font>
      <sz val="12"/>
      <name val="Times New Roman"/>
      <family val="1"/>
    </font>
    <font>
      <sz val="8"/>
      <name val="Calibri"/>
      <family val="2"/>
      <scheme val="minor"/>
    </font>
    <font>
      <b/>
      <sz val="12"/>
      <color rgb="FFFF0000"/>
      <name val="Calibri"/>
      <family val="2"/>
      <scheme val="minor"/>
    </font>
    <font>
      <sz val="11"/>
      <color rgb="FF000000"/>
      <name val="Calibri"/>
      <family val="2"/>
    </font>
    <font>
      <sz val="11"/>
      <name val="Calibri"/>
      <family val="2"/>
    </font>
    <font>
      <sz val="11"/>
      <color theme="1"/>
      <name val="Calibri"/>
      <family val="2"/>
    </font>
    <font>
      <b/>
      <sz val="11"/>
      <name val="Calibri"/>
      <family val="2"/>
    </font>
    <font>
      <b/>
      <sz val="14"/>
      <color theme="1"/>
      <name val="Calibri"/>
      <family val="2"/>
      <scheme val="minor"/>
    </font>
    <font>
      <sz val="12"/>
      <name val="Calibri"/>
      <family val="2"/>
    </font>
    <font>
      <b/>
      <sz val="11"/>
      <color theme="0"/>
      <name val="Calibri"/>
      <family val="2"/>
      <scheme val="minor"/>
    </font>
    <font>
      <b/>
      <sz val="11"/>
      <color theme="1"/>
      <name val="Calibri"/>
      <family val="2"/>
      <scheme val="minor"/>
    </font>
    <font>
      <i/>
      <sz val="11"/>
      <color theme="1"/>
      <name val="Calibri"/>
      <family val="2"/>
      <scheme val="minor"/>
    </font>
    <font>
      <b/>
      <sz val="13"/>
      <color theme="0"/>
      <name val="Calibri"/>
      <family val="2"/>
      <scheme val="minor"/>
    </font>
    <font>
      <b/>
      <sz val="12"/>
      <color theme="0"/>
      <name val="Calibri"/>
      <family val="2"/>
      <scheme val="minor"/>
    </font>
    <font>
      <sz val="14"/>
      <color theme="1"/>
      <name val="Calibri"/>
      <family val="2"/>
      <scheme val="minor"/>
    </font>
    <font>
      <b/>
      <sz val="11"/>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249977111117893"/>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164"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xf numFmtId="0" fontId="6" fillId="4" borderId="0" applyNumberFormat="0" applyBorder="0" applyAlignment="0" applyProtection="0"/>
    <xf numFmtId="43" fontId="1" fillId="0" borderId="0" applyFont="0" applyFill="0" applyBorder="0" applyAlignment="0" applyProtection="0"/>
  </cellStyleXfs>
  <cellXfs count="133">
    <xf numFmtId="0" fontId="0" fillId="0" borderId="0" xfId="0"/>
    <xf numFmtId="0" fontId="3" fillId="0" borderId="0" xfId="0" applyFont="1" applyAlignment="1">
      <alignment horizontal="center" vertical="center"/>
    </xf>
    <xf numFmtId="0" fontId="10" fillId="0" borderId="1" xfId="0" applyFont="1" applyFill="1" applyBorder="1" applyAlignment="1">
      <alignment horizontal="left" vertical="center" wrapText="1"/>
    </xf>
    <xf numFmtId="10" fontId="10" fillId="3" borderId="1" xfId="4" applyNumberFormat="1" applyFont="1" applyFill="1" applyBorder="1" applyAlignment="1">
      <alignment horizontal="center" vertical="center" wrapText="1"/>
    </xf>
    <xf numFmtId="0" fontId="11" fillId="0" borderId="0" xfId="0" applyFont="1" applyBorder="1" applyAlignment="1">
      <alignment horizontal="left" vertical="center"/>
    </xf>
    <xf numFmtId="0" fontId="7" fillId="0" borderId="0" xfId="0" applyFont="1" applyAlignment="1">
      <alignment horizontal="center" vertical="center" wrapText="1"/>
    </xf>
    <xf numFmtId="0" fontId="12" fillId="0" borderId="0" xfId="0" applyFont="1" applyAlignment="1">
      <alignment vertical="center" wrapText="1"/>
    </xf>
    <xf numFmtId="0" fontId="3" fillId="0" borderId="0" xfId="0" applyFont="1" applyFill="1" applyAlignment="1">
      <alignment vertical="center"/>
    </xf>
    <xf numFmtId="0" fontId="3" fillId="0" borderId="0" xfId="0" applyFont="1" applyAlignment="1">
      <alignment vertical="center"/>
    </xf>
    <xf numFmtId="0" fontId="9" fillId="0" borderId="0" xfId="0" applyFont="1" applyAlignment="1">
      <alignment vertical="center"/>
    </xf>
    <xf numFmtId="0" fontId="9" fillId="0" borderId="0" xfId="0" applyFont="1" applyFill="1" applyAlignment="1">
      <alignment vertical="center"/>
    </xf>
    <xf numFmtId="49" fontId="15" fillId="0" borderId="0" xfId="0" applyNumberFormat="1" applyFont="1" applyBorder="1" applyAlignment="1">
      <alignment horizontal="center" vertical="center"/>
    </xf>
    <xf numFmtId="0" fontId="16" fillId="0" borderId="0" xfId="0" applyFont="1" applyAlignment="1">
      <alignment vertical="center"/>
    </xf>
    <xf numFmtId="0" fontId="3" fillId="0" borderId="0" xfId="0" applyFont="1" applyAlignment="1">
      <alignment vertical="center" wrapText="1"/>
    </xf>
    <xf numFmtId="0" fontId="3" fillId="0" borderId="0" xfId="1" applyNumberFormat="1" applyFont="1" applyAlignment="1">
      <alignment vertical="center"/>
    </xf>
    <xf numFmtId="0" fontId="3" fillId="0" borderId="0" xfId="0" applyNumberFormat="1" applyFont="1" applyFill="1" applyAlignment="1">
      <alignment horizontal="left" vertical="center"/>
    </xf>
    <xf numFmtId="166" fontId="10" fillId="0" borderId="1" xfId="0" applyNumberFormat="1" applyFont="1" applyFill="1" applyBorder="1" applyAlignment="1">
      <alignment horizontal="left" vertical="center" wrapText="1"/>
    </xf>
    <xf numFmtId="0" fontId="3" fillId="0" borderId="0" xfId="0" applyFont="1" applyAlignment="1">
      <alignment horizontal="center" vertical="center" wrapText="1"/>
    </xf>
    <xf numFmtId="0" fontId="3" fillId="0" borderId="0" xfId="1" applyNumberFormat="1" applyFont="1" applyAlignment="1">
      <alignment horizontal="center" vertical="center"/>
    </xf>
    <xf numFmtId="0" fontId="19"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3" fillId="3" borderId="0" xfId="0" applyFont="1" applyFill="1" applyAlignment="1">
      <alignment vertical="center"/>
    </xf>
    <xf numFmtId="49" fontId="15" fillId="7" borderId="1" xfId="0" applyNumberFormat="1" applyFont="1" applyFill="1" applyBorder="1" applyAlignment="1">
      <alignment horizontal="center" vertical="center"/>
    </xf>
    <xf numFmtId="0" fontId="18" fillId="0" borderId="0" xfId="0" applyFont="1" applyBorder="1" applyAlignment="1">
      <alignment vertical="center" wrapText="1"/>
    </xf>
    <xf numFmtId="4" fontId="10" fillId="3" borderId="1" xfId="0" applyNumberFormat="1" applyFont="1" applyFill="1" applyBorder="1" applyAlignment="1">
      <alignment horizontal="right" vertical="center" wrapText="1"/>
    </xf>
    <xf numFmtId="0" fontId="2" fillId="0" borderId="0" xfId="2" applyFont="1" applyAlignment="1">
      <alignment horizontal="center"/>
    </xf>
    <xf numFmtId="0" fontId="5" fillId="0" borderId="0" xfId="0" applyFont="1"/>
    <xf numFmtId="0" fontId="10" fillId="0" borderId="2" xfId="0" applyFont="1" applyFill="1" applyBorder="1" applyAlignment="1">
      <alignment vertical="center" wrapText="1"/>
    </xf>
    <xf numFmtId="10" fontId="10" fillId="3" borderId="1" xfId="4" applyNumberFormat="1" applyFont="1" applyFill="1" applyBorder="1" applyAlignment="1">
      <alignment horizontal="center" vertical="center"/>
    </xf>
    <xf numFmtId="167" fontId="10" fillId="3" borderId="1" xfId="0" applyNumberFormat="1" applyFont="1" applyFill="1" applyBorder="1" applyAlignment="1">
      <alignment horizontal="center" vertical="center"/>
    </xf>
    <xf numFmtId="167" fontId="21" fillId="3" borderId="1" xfId="0" applyNumberFormat="1" applyFont="1" applyFill="1" applyBorder="1" applyAlignment="1">
      <alignment horizontal="center" vertical="center" wrapText="1"/>
    </xf>
    <xf numFmtId="166" fontId="10" fillId="3" borderId="1" xfId="1" applyNumberFormat="1" applyFont="1" applyFill="1" applyBorder="1" applyAlignment="1">
      <alignment horizontal="center" vertical="center"/>
    </xf>
    <xf numFmtId="2" fontId="11" fillId="3" borderId="1" xfId="0" applyNumberFormat="1" applyFont="1" applyFill="1" applyBorder="1" applyAlignment="1">
      <alignment horizontal="center" vertical="center"/>
    </xf>
    <xf numFmtId="0" fontId="10" fillId="0" borderId="4" xfId="0" applyFont="1" applyFill="1" applyBorder="1" applyAlignment="1">
      <alignment horizontal="left" vertical="center" wrapText="1"/>
    </xf>
    <xf numFmtId="0" fontId="0" fillId="2" borderId="0" xfId="0" applyFill="1"/>
    <xf numFmtId="0" fontId="28" fillId="8" borderId="1" xfId="0" applyFont="1" applyFill="1" applyBorder="1" applyAlignment="1">
      <alignment horizontal="center" vertical="center" wrapText="1"/>
    </xf>
    <xf numFmtId="0" fontId="26" fillId="9" borderId="2" xfId="0" applyFont="1" applyFill="1" applyBorder="1" applyAlignment="1">
      <alignment vertical="center"/>
    </xf>
    <xf numFmtId="0" fontId="29" fillId="9" borderId="3" xfId="0" applyFont="1" applyFill="1" applyBorder="1" applyAlignment="1">
      <alignment horizontal="right" vertical="center"/>
    </xf>
    <xf numFmtId="0" fontId="26" fillId="0" borderId="17" xfId="0" applyFont="1" applyFill="1" applyBorder="1" applyAlignment="1">
      <alignment vertical="center"/>
    </xf>
    <xf numFmtId="0" fontId="25" fillId="0" borderId="17" xfId="0" applyFont="1" applyFill="1" applyBorder="1" applyAlignment="1">
      <alignment horizontal="right" vertical="center"/>
    </xf>
    <xf numFmtId="0" fontId="7" fillId="10" borderId="7" xfId="0" applyFont="1" applyFill="1" applyBorder="1" applyAlignment="1">
      <alignment vertical="center"/>
    </xf>
    <xf numFmtId="0" fontId="0" fillId="10" borderId="8" xfId="0" applyFont="1" applyFill="1" applyBorder="1" applyAlignment="1">
      <alignment vertical="center"/>
    </xf>
    <xf numFmtId="43" fontId="30" fillId="10" borderId="9" xfId="1" applyNumberFormat="1" applyFont="1" applyFill="1" applyBorder="1" applyAlignment="1">
      <alignment vertical="center"/>
    </xf>
    <xf numFmtId="0" fontId="26" fillId="0" borderId="18" xfId="0" applyFont="1" applyFill="1" applyBorder="1" applyAlignment="1">
      <alignment vertical="center"/>
    </xf>
    <xf numFmtId="0" fontId="0" fillId="0" borderId="18" xfId="0" applyFont="1" applyFill="1" applyBorder="1" applyAlignment="1">
      <alignment vertical="center"/>
    </xf>
    <xf numFmtId="43" fontId="30" fillId="0" borderId="18" xfId="1" applyNumberFormat="1"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15" xfId="0"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164" fontId="0" fillId="0" borderId="11" xfId="1" applyFont="1" applyFill="1" applyBorder="1" applyAlignment="1">
      <alignment vertical="center"/>
    </xf>
    <xf numFmtId="0" fontId="26" fillId="11" borderId="12" xfId="0" applyFont="1" applyFill="1" applyBorder="1" applyAlignment="1">
      <alignment vertical="center"/>
    </xf>
    <xf numFmtId="0" fontId="26" fillId="11" borderId="13" xfId="0" applyFont="1" applyFill="1" applyBorder="1" applyAlignment="1">
      <alignment vertical="center"/>
    </xf>
    <xf numFmtId="43" fontId="26" fillId="11" borderId="14" xfId="1" applyNumberFormat="1" applyFont="1" applyFill="1" applyBorder="1" applyAlignment="1">
      <alignment vertical="center"/>
    </xf>
    <xf numFmtId="43" fontId="0" fillId="3" borderId="9" xfId="1" applyNumberFormat="1" applyFont="1" applyFill="1" applyBorder="1" applyAlignment="1">
      <alignment vertical="center"/>
    </xf>
    <xf numFmtId="43" fontId="0" fillId="3" borderId="16" xfId="1" applyNumberFormat="1" applyFont="1" applyFill="1" applyBorder="1" applyAlignment="1">
      <alignment vertical="center"/>
    </xf>
    <xf numFmtId="166" fontId="8" fillId="6" borderId="1" xfId="0" applyNumberFormat="1" applyFont="1" applyFill="1" applyBorder="1" applyAlignment="1">
      <alignment horizontal="left" vertical="center" wrapText="1"/>
    </xf>
    <xf numFmtId="10" fontId="8" fillId="6" borderId="1" xfId="4" applyNumberFormat="1" applyFont="1" applyFill="1" applyBorder="1" applyAlignment="1">
      <alignment horizontal="center" vertical="center" wrapText="1"/>
    </xf>
    <xf numFmtId="166" fontId="8" fillId="6" borderId="1" xfId="1" applyNumberFormat="1" applyFont="1" applyFill="1" applyBorder="1" applyAlignment="1">
      <alignment horizontal="center" vertical="center"/>
    </xf>
    <xf numFmtId="0" fontId="10" fillId="0" borderId="1" xfId="0" applyFont="1" applyFill="1" applyBorder="1" applyAlignment="1">
      <alignment horizontal="left" vertical="center" wrapText="1" indent="1"/>
    </xf>
    <xf numFmtId="0" fontId="27" fillId="2" borderId="0" xfId="0" applyFont="1" applyFill="1" applyAlignment="1">
      <alignment vertical="center"/>
    </xf>
    <xf numFmtId="0" fontId="11" fillId="3" borderId="1" xfId="0" applyFont="1" applyFill="1" applyBorder="1" applyAlignment="1">
      <alignment horizontal="center" vertical="center"/>
    </xf>
    <xf numFmtId="166" fontId="10" fillId="0" borderId="1" xfId="4" applyNumberFormat="1" applyFont="1" applyFill="1" applyBorder="1" applyAlignment="1">
      <alignment horizontal="center" vertical="center"/>
    </xf>
    <xf numFmtId="0" fontId="8" fillId="6" borderId="1" xfId="0" applyFont="1" applyFill="1" applyBorder="1" applyAlignment="1">
      <alignment horizontal="left" vertical="center" wrapText="1"/>
    </xf>
    <xf numFmtId="0" fontId="12" fillId="3" borderId="1" xfId="0" applyFont="1" applyFill="1" applyBorder="1" applyAlignment="1">
      <alignment vertical="center" wrapText="1"/>
    </xf>
    <xf numFmtId="49" fontId="7" fillId="5" borderId="7" xfId="0" applyNumberFormat="1"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49" fontId="8" fillId="6" borderId="10" xfId="0" quotePrefix="1" applyNumberFormat="1" applyFont="1" applyFill="1" applyBorder="1" applyAlignment="1">
      <alignment horizontal="left" vertical="center" wrapText="1"/>
    </xf>
    <xf numFmtId="0" fontId="8" fillId="6" borderId="11" xfId="0" applyNumberFormat="1" applyFont="1" applyFill="1" applyBorder="1" applyAlignment="1">
      <alignment horizontal="left" vertical="center"/>
    </xf>
    <xf numFmtId="49" fontId="10" fillId="0" borderId="10" xfId="0" quotePrefix="1" applyNumberFormat="1" applyFont="1" applyFill="1" applyBorder="1" applyAlignment="1">
      <alignment horizontal="left" vertical="center" wrapText="1" indent="1"/>
    </xf>
    <xf numFmtId="49" fontId="10" fillId="3" borderId="11" xfId="0" applyNumberFormat="1" applyFont="1" applyFill="1" applyBorder="1" applyAlignment="1">
      <alignment horizontal="center" vertical="center"/>
    </xf>
    <xf numFmtId="49" fontId="8" fillId="6" borderId="11" xfId="0" applyNumberFormat="1" applyFont="1" applyFill="1" applyBorder="1" applyAlignment="1">
      <alignment horizontal="left" vertical="center"/>
    </xf>
    <xf numFmtId="166" fontId="13" fillId="3" borderId="13" xfId="1" applyNumberFormat="1" applyFont="1" applyFill="1" applyBorder="1" applyAlignment="1">
      <alignment horizontal="center" vertical="center"/>
    </xf>
    <xf numFmtId="0" fontId="8" fillId="6" borderId="14" xfId="0" applyNumberFormat="1" applyFont="1" applyFill="1" applyBorder="1" applyAlignment="1">
      <alignment horizontal="left" vertical="center"/>
    </xf>
    <xf numFmtId="49" fontId="8" fillId="12" borderId="7" xfId="0" quotePrefix="1" applyNumberFormat="1" applyFont="1" applyFill="1" applyBorder="1" applyAlignment="1">
      <alignment horizontal="center" vertical="center" wrapText="1"/>
    </xf>
    <xf numFmtId="49" fontId="8" fillId="12" borderId="8" xfId="0" applyNumberFormat="1" applyFont="1" applyFill="1" applyBorder="1" applyAlignment="1">
      <alignment horizontal="center" vertical="center" wrapText="1"/>
    </xf>
    <xf numFmtId="0" fontId="18" fillId="12" borderId="8" xfId="0" applyFont="1" applyFill="1" applyBorder="1" applyAlignment="1">
      <alignment horizontal="center" vertical="center" wrapText="1"/>
    </xf>
    <xf numFmtId="0" fontId="8" fillId="12" borderId="9" xfId="0" applyNumberFormat="1" applyFont="1" applyFill="1" applyBorder="1" applyAlignment="1">
      <alignment horizontal="center" vertical="center" wrapText="1"/>
    </xf>
    <xf numFmtId="49" fontId="8" fillId="2" borderId="10" xfId="0" quotePrefix="1" applyNumberFormat="1" applyFont="1" applyFill="1" applyBorder="1" applyAlignment="1">
      <alignment horizontal="center" vertical="center" wrapText="1"/>
    </xf>
    <xf numFmtId="0" fontId="3" fillId="3" borderId="2" xfId="0" applyFont="1" applyFill="1" applyBorder="1" applyAlignment="1">
      <alignment vertical="center"/>
    </xf>
    <xf numFmtId="0" fontId="3" fillId="3" borderId="11" xfId="0" applyFont="1" applyFill="1" applyBorder="1" applyAlignment="1">
      <alignment vertical="center"/>
    </xf>
    <xf numFmtId="4" fontId="8" fillId="3" borderId="4" xfId="0" applyNumberFormat="1" applyFont="1" applyFill="1" applyBorder="1" applyAlignment="1">
      <alignment vertical="center"/>
    </xf>
    <xf numFmtId="4" fontId="8" fillId="3" borderId="23" xfId="0" applyNumberFormat="1" applyFont="1" applyFill="1" applyBorder="1" applyAlignment="1">
      <alignment vertical="center"/>
    </xf>
    <xf numFmtId="0" fontId="8" fillId="12" borderId="8" xfId="0" applyFont="1" applyFill="1" applyBorder="1" applyAlignment="1">
      <alignment vertical="center" wrapText="1"/>
    </xf>
    <xf numFmtId="0" fontId="8" fillId="12" borderId="8" xfId="0" applyFont="1" applyFill="1" applyBorder="1" applyAlignment="1">
      <alignment horizontal="center" vertical="center" wrapText="1"/>
    </xf>
    <xf numFmtId="0" fontId="8" fillId="12" borderId="8" xfId="1" applyNumberFormat="1" applyFont="1" applyFill="1" applyBorder="1" applyAlignment="1">
      <alignment horizontal="center" vertical="center" wrapText="1"/>
    </xf>
    <xf numFmtId="0" fontId="8" fillId="12" borderId="22" xfId="1" applyNumberFormat="1" applyFont="1" applyFill="1" applyBorder="1" applyAlignment="1">
      <alignment horizontal="center" vertical="center" wrapText="1"/>
    </xf>
    <xf numFmtId="49" fontId="8" fillId="0" borderId="10" xfId="0" quotePrefix="1" applyNumberFormat="1" applyFont="1" applyFill="1" applyBorder="1" applyAlignment="1">
      <alignment horizontal="center" vertical="center" wrapText="1"/>
    </xf>
    <xf numFmtId="166" fontId="11" fillId="3" borderId="2" xfId="7" applyNumberFormat="1" applyFont="1" applyFill="1" applyBorder="1" applyAlignment="1">
      <alignment horizontal="left" vertical="center" wrapText="1"/>
    </xf>
    <xf numFmtId="166" fontId="8" fillId="3" borderId="25" xfId="0" applyNumberFormat="1" applyFont="1" applyFill="1" applyBorder="1" applyAlignment="1">
      <alignment vertical="center"/>
    </xf>
    <xf numFmtId="0" fontId="3" fillId="12" borderId="14" xfId="0" applyFont="1" applyFill="1" applyBorder="1" applyAlignment="1">
      <alignment vertical="center"/>
    </xf>
    <xf numFmtId="164" fontId="8" fillId="12" borderId="8" xfId="1" applyNumberFormat="1" applyFont="1" applyFill="1" applyBorder="1" applyAlignment="1">
      <alignment horizontal="center" vertical="center" wrapText="1"/>
    </xf>
    <xf numFmtId="165" fontId="8" fillId="12" borderId="22" xfId="1" applyNumberFormat="1" applyFont="1" applyFill="1" applyBorder="1" applyAlignment="1">
      <alignment horizontal="center" vertical="center" wrapText="1"/>
    </xf>
    <xf numFmtId="0" fontId="8" fillId="6" borderId="21" xfId="0" applyFont="1" applyFill="1" applyBorder="1" applyAlignment="1">
      <alignment vertical="center" wrapText="1"/>
    </xf>
    <xf numFmtId="0" fontId="3" fillId="6" borderId="14" xfId="0" applyFont="1" applyFill="1" applyBorder="1" applyAlignment="1">
      <alignment vertical="center"/>
    </xf>
    <xf numFmtId="0" fontId="22" fillId="13" borderId="7" xfId="0" applyFont="1" applyFill="1" applyBorder="1" applyAlignment="1">
      <alignment horizontal="center" vertical="center" wrapText="1"/>
    </xf>
    <xf numFmtId="0" fontId="22" fillId="13" borderId="8" xfId="0" applyFont="1" applyFill="1" applyBorder="1" applyAlignment="1">
      <alignment horizontal="center" vertical="center" wrapText="1"/>
    </xf>
    <xf numFmtId="49" fontId="5" fillId="12" borderId="8" xfId="0" applyNumberFormat="1" applyFont="1" applyFill="1" applyBorder="1" applyAlignment="1">
      <alignment horizontal="center" vertical="center" wrapText="1"/>
    </xf>
    <xf numFmtId="0" fontId="19" fillId="0" borderId="10" xfId="0" quotePrefix="1" applyFont="1" applyFill="1" applyBorder="1" applyAlignment="1">
      <alignment horizontal="center" vertical="center" wrapText="1"/>
    </xf>
    <xf numFmtId="2" fontId="23" fillId="3" borderId="13" xfId="0" applyNumberFormat="1" applyFont="1" applyFill="1" applyBorder="1" applyAlignment="1">
      <alignment vertical="center"/>
    </xf>
    <xf numFmtId="0" fontId="23" fillId="2" borderId="5" xfId="0" applyFont="1" applyFill="1" applyBorder="1" applyAlignment="1">
      <alignment horizontal="center" vertical="center"/>
    </xf>
    <xf numFmtId="0" fontId="11" fillId="7" borderId="1" xfId="0" applyFont="1" applyFill="1" applyBorder="1" applyAlignment="1">
      <alignment horizontal="left" vertical="center" wrapText="1"/>
    </xf>
    <xf numFmtId="49" fontId="8" fillId="6" borderId="19" xfId="0" applyNumberFormat="1" applyFont="1" applyFill="1" applyBorder="1" applyAlignment="1">
      <alignment horizontal="left" vertical="center" wrapText="1"/>
    </xf>
    <xf numFmtId="49" fontId="8" fillId="6" borderId="20" xfId="0" applyNumberFormat="1" applyFont="1" applyFill="1" applyBorder="1" applyAlignment="1">
      <alignment horizontal="left" vertical="center" wrapText="1"/>
    </xf>
    <xf numFmtId="49" fontId="8" fillId="6" borderId="21" xfId="0" applyNumberFormat="1" applyFont="1" applyFill="1" applyBorder="1" applyAlignment="1">
      <alignment horizontal="left" vertical="center" wrapText="1"/>
    </xf>
    <xf numFmtId="0" fontId="8" fillId="12" borderId="8" xfId="0" applyFont="1" applyFill="1" applyBorder="1" applyAlignment="1">
      <alignment horizontal="center" vertical="center" wrapText="1"/>
    </xf>
    <xf numFmtId="0" fontId="10" fillId="0" borderId="1" xfId="7" applyFont="1" applyFill="1" applyBorder="1" applyAlignment="1">
      <alignment horizontal="left" vertical="center" wrapText="1"/>
    </xf>
    <xf numFmtId="0" fontId="11" fillId="3" borderId="17"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4" xfId="0" applyFont="1" applyFill="1" applyBorder="1" applyAlignment="1">
      <alignment horizontal="center" vertical="center"/>
    </xf>
    <xf numFmtId="0" fontId="10" fillId="7" borderId="1" xfId="0" applyFont="1" applyFill="1" applyBorder="1" applyAlignment="1">
      <alignment horizontal="left" vertical="center" wrapText="1"/>
    </xf>
    <xf numFmtId="0" fontId="7" fillId="6" borderId="10" xfId="0" applyFont="1" applyFill="1" applyBorder="1" applyAlignment="1">
      <alignment horizontal="left" vertical="center"/>
    </xf>
    <xf numFmtId="0" fontId="7" fillId="6" borderId="1" xfId="0" applyFont="1" applyFill="1" applyBorder="1" applyAlignment="1">
      <alignment horizontal="left" vertical="center"/>
    </xf>
    <xf numFmtId="0" fontId="7" fillId="6" borderId="12" xfId="0" applyFont="1" applyFill="1" applyBorder="1" applyAlignment="1">
      <alignment horizontal="left" vertical="center"/>
    </xf>
    <xf numFmtId="0" fontId="7" fillId="6" borderId="13" xfId="0" applyFont="1" applyFill="1" applyBorder="1" applyAlignment="1">
      <alignment horizontal="left" vertical="center"/>
    </xf>
    <xf numFmtId="0" fontId="3" fillId="6" borderId="11" xfId="0" applyFont="1" applyFill="1" applyBorder="1" applyAlignment="1">
      <alignment horizontal="center" vertical="center"/>
    </xf>
    <xf numFmtId="0" fontId="3" fillId="6" borderId="14" xfId="0" applyFont="1" applyFill="1" applyBorder="1" applyAlignment="1">
      <alignment horizontal="center" vertical="center"/>
    </xf>
    <xf numFmtId="4" fontId="8" fillId="3" borderId="13" xfId="0" applyNumberFormat="1" applyFont="1" applyFill="1" applyBorder="1" applyAlignment="1">
      <alignment horizontal="center" vertical="center"/>
    </xf>
    <xf numFmtId="0" fontId="14" fillId="7" borderId="1" xfId="0" applyNumberFormat="1" applyFont="1" applyFill="1" applyBorder="1" applyAlignment="1">
      <alignment horizontal="left" vertical="center"/>
    </xf>
    <xf numFmtId="0" fontId="24" fillId="7" borderId="1" xfId="0" applyNumberFormat="1" applyFont="1" applyFill="1" applyBorder="1" applyAlignment="1">
      <alignment horizontal="left" vertical="center" wrapText="1"/>
    </xf>
    <xf numFmtId="166" fontId="10" fillId="0" borderId="1" xfId="4" applyNumberFormat="1" applyFont="1" applyFill="1" applyBorder="1" applyAlignment="1">
      <alignment horizontal="center" vertical="center"/>
    </xf>
    <xf numFmtId="0" fontId="8" fillId="6" borderId="12"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8" fillId="6" borderId="25" xfId="0" applyFont="1" applyFill="1" applyBorder="1" applyAlignment="1">
      <alignment horizontal="left" vertical="center" wrapText="1"/>
    </xf>
    <xf numFmtId="0" fontId="8" fillId="7" borderId="1"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13" xfId="0" applyFont="1" applyFill="1" applyBorder="1" applyAlignment="1">
      <alignment horizontal="center" vertical="center"/>
    </xf>
    <xf numFmtId="0" fontId="3" fillId="6" borderId="25"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6" xfId="0" applyFont="1" applyFill="1" applyBorder="1" applyAlignment="1">
      <alignment horizontal="center" vertical="center" wrapText="1"/>
    </xf>
  </cellXfs>
  <cellStyles count="9">
    <cellStyle name="Comma" xfId="1" builtinId="3"/>
    <cellStyle name="Comma 2" xfId="8"/>
    <cellStyle name="Good" xfId="7" builtinId="26"/>
    <cellStyle name="Normal" xfId="0" builtinId="0"/>
    <cellStyle name="Normal - Style1" xfId="6"/>
    <cellStyle name="Normal 2" xfId="5"/>
    <cellStyle name="Normal 2 10" xfId="2"/>
    <cellStyle name="Normal 53"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105832</xdr:colOff>
      <xdr:row>1</xdr:row>
      <xdr:rowOff>10584</xdr:rowOff>
    </xdr:from>
    <xdr:to>
      <xdr:col>11</xdr:col>
      <xdr:colOff>306492</xdr:colOff>
      <xdr:row>14</xdr:row>
      <xdr:rowOff>1102784</xdr:rowOff>
    </xdr:to>
    <xdr:grpSp>
      <xdr:nvGrpSpPr>
        <xdr:cNvPr id="4" name="Group 3"/>
        <xdr:cNvGrpSpPr/>
      </xdr:nvGrpSpPr>
      <xdr:grpSpPr>
        <a:xfrm>
          <a:off x="8572499" y="363362"/>
          <a:ext cx="3883660" cy="3444522"/>
          <a:chOff x="8667750" y="352425"/>
          <a:chExt cx="3756660" cy="3457575"/>
        </a:xfrm>
      </xdr:grpSpPr>
      <xdr:sp macro="" textlink="">
        <xdr:nvSpPr>
          <xdr:cNvPr id="5" name="TextBox 4"/>
          <xdr:cNvSpPr txBox="1"/>
        </xdr:nvSpPr>
        <xdr:spPr>
          <a:xfrm>
            <a:off x="8667750" y="352425"/>
            <a:ext cx="3756660" cy="3457575"/>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Offer Summary Instructions:</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p>
          <a:p>
            <a:pPr eaLnBrk="1" fontAlgn="auto" latinLnBrk="0" hangingPunct="1"/>
            <a:endParaRPr lang="en-US">
              <a:effectLst/>
            </a:endParaRPr>
          </a:p>
          <a:p>
            <a:r>
              <a:rPr lang="en-US" sz="1100" i="1" baseline="0">
                <a:solidFill>
                  <a:schemeClr val="tx1"/>
                </a:solidFill>
                <a:effectLst/>
                <a:latin typeface="+mn-lt"/>
                <a:ea typeface="+mn-ea"/>
                <a:cs typeface="+mn-cs"/>
              </a:rPr>
              <a:t>Note </a:t>
            </a:r>
            <a:r>
              <a:rPr lang="pl-PL" sz="1100" i="1" baseline="0">
                <a:solidFill>
                  <a:schemeClr val="tx1"/>
                </a:solidFill>
                <a:effectLst/>
                <a:latin typeface="+mn-lt"/>
                <a:ea typeface="+mn-ea"/>
                <a:cs typeface="+mn-cs"/>
              </a:rPr>
              <a:t>that </a:t>
            </a:r>
            <a:r>
              <a:rPr lang="en-US" sz="1100" i="1" baseline="0">
                <a:solidFill>
                  <a:schemeClr val="tx1"/>
                </a:solidFill>
                <a:effectLst/>
                <a:latin typeface="+mn-lt"/>
                <a:ea typeface="+mn-ea"/>
                <a:cs typeface="+mn-cs"/>
              </a:rPr>
              <a:t>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For multiple currencies, duplicate the "Firm Fixed Price" column for each currency. Example for multiple currencies: </a:t>
            </a: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a:effectLst/>
            </a:endParaRPr>
          </a:p>
        </xdr:txBody>
      </xdr:sp>
      <xdr:pic>
        <xdr:nvPicPr>
          <xdr:cNvPr id="6" name="Picture 5"/>
          <xdr:cNvPicPr>
            <a:picLocks noChangeAspect="1"/>
          </xdr:cNvPicPr>
        </xdr:nvPicPr>
        <xdr:blipFill>
          <a:blip xmlns:r="http://schemas.openxmlformats.org/officeDocument/2006/relationships" r:embed="rId1"/>
          <a:stretch>
            <a:fillRect/>
          </a:stretch>
        </xdr:blipFill>
        <xdr:spPr>
          <a:xfrm>
            <a:off x="8772525" y="2504757"/>
            <a:ext cx="3533775" cy="104775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chail.Bozoudis\Desktop\IFB-CO-115760-e-FIT_Schedule%20A_Bidding%20Sheets%20Draft%20AMD%201_MB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cies 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15"/>
  <sheetViews>
    <sheetView zoomScale="90" zoomScaleNormal="90" workbookViewId="0">
      <selection activeCell="F26" sqref="F26"/>
    </sheetView>
  </sheetViews>
  <sheetFormatPr defaultColWidth="8.81640625" defaultRowHeight="14.5" x14ac:dyDescent="0.35"/>
  <cols>
    <col min="1" max="1" width="1.7265625" style="34" customWidth="1"/>
    <col min="2" max="2" width="15" style="34" customWidth="1"/>
    <col min="3" max="3" width="76.1796875" style="34" customWidth="1"/>
    <col min="4" max="4" width="19.453125" style="34" customWidth="1"/>
    <col min="5" max="16384" width="8.81640625" style="34"/>
  </cols>
  <sheetData>
    <row r="1" spans="2:5" ht="27.75" customHeight="1" x14ac:dyDescent="0.35">
      <c r="B1" s="103" t="s">
        <v>0</v>
      </c>
      <c r="C1" s="103"/>
      <c r="D1" s="103"/>
      <c r="E1" s="62"/>
    </row>
    <row r="2" spans="2:5" ht="32.25" customHeight="1" x14ac:dyDescent="0.35">
      <c r="B2" s="35" t="s">
        <v>1</v>
      </c>
      <c r="C2" s="35" t="s">
        <v>2</v>
      </c>
      <c r="D2" s="35" t="s">
        <v>3</v>
      </c>
    </row>
    <row r="3" spans="2:5" ht="15.5" x14ac:dyDescent="0.35">
      <c r="B3" s="36"/>
      <c r="C3" s="37" t="s">
        <v>4</v>
      </c>
      <c r="D3" s="63"/>
    </row>
    <row r="4" spans="2:5" ht="15" thickBot="1" x14ac:dyDescent="0.4">
      <c r="B4" s="38"/>
      <c r="C4" s="39"/>
    </row>
    <row r="5" spans="2:5" ht="19" thickBot="1" x14ac:dyDescent="0.4">
      <c r="B5" s="40" t="s">
        <v>5</v>
      </c>
      <c r="C5" s="41"/>
      <c r="D5" s="42">
        <f>SUBTOTAL(9,D7:D13)</f>
        <v>75000000</v>
      </c>
    </row>
    <row r="6" spans="2:5" ht="6.75" customHeight="1" thickBot="1" x14ac:dyDescent="0.4">
      <c r="B6" s="43"/>
      <c r="C6" s="44"/>
      <c r="D6" s="45"/>
    </row>
    <row r="7" spans="2:5" x14ac:dyDescent="0.35">
      <c r="B7" s="46" t="s">
        <v>6</v>
      </c>
      <c r="C7" s="47" t="s">
        <v>191</v>
      </c>
      <c r="D7" s="56">
        <f>'CLIN 1-GPL disc. price'!F29</f>
        <v>75000000</v>
      </c>
    </row>
    <row r="8" spans="2:5" x14ac:dyDescent="0.35">
      <c r="B8" s="48" t="s">
        <v>196</v>
      </c>
      <c r="C8" s="49" t="s">
        <v>192</v>
      </c>
      <c r="D8" s="57">
        <f>'CLIN 2-Engineering Services'!F30</f>
        <v>0</v>
      </c>
    </row>
    <row r="9" spans="2:5" x14ac:dyDescent="0.35">
      <c r="B9" s="48" t="s">
        <v>7</v>
      </c>
      <c r="C9" s="49" t="s">
        <v>193</v>
      </c>
      <c r="D9" s="57">
        <f>'CLIN 3-PHS&amp;T'!G7</f>
        <v>0</v>
      </c>
    </row>
    <row r="10" spans="2:5" x14ac:dyDescent="0.35">
      <c r="B10" s="48" t="s">
        <v>197</v>
      </c>
      <c r="C10" s="49" t="s">
        <v>194</v>
      </c>
      <c r="D10" s="57">
        <f>'CLIN 4-Warranty Extensions'!G5</f>
        <v>0</v>
      </c>
    </row>
    <row r="11" spans="2:5" x14ac:dyDescent="0.35">
      <c r="B11" s="48" t="s">
        <v>198</v>
      </c>
      <c r="C11" s="49" t="s">
        <v>195</v>
      </c>
      <c r="D11" s="57">
        <f>'CLIN 5-Tempesting'!E63</f>
        <v>0</v>
      </c>
    </row>
    <row r="12" spans="2:5" ht="2.15" customHeight="1" x14ac:dyDescent="0.35">
      <c r="B12" s="50"/>
      <c r="C12" s="51"/>
      <c r="D12" s="52"/>
    </row>
    <row r="13" spans="2:5" ht="15" thickBot="1" x14ac:dyDescent="0.4">
      <c r="B13" s="53" t="s">
        <v>8</v>
      </c>
      <c r="C13" s="54"/>
      <c r="D13" s="55">
        <f>SUBTOTAL(9,D7:D12)</f>
        <v>75000000</v>
      </c>
    </row>
    <row r="15" spans="2:5" ht="80.25" customHeight="1" x14ac:dyDescent="0.35">
      <c r="B15" s="104" t="s">
        <v>322</v>
      </c>
      <c r="C15" s="104"/>
      <c r="D15" s="104"/>
    </row>
  </sheetData>
  <mergeCells count="2">
    <mergeCell ref="B1:D1"/>
    <mergeCell ref="B15:D1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'currencies list'!$A$2:$A$20</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
  <sheetViews>
    <sheetView zoomScale="90" zoomScaleNormal="90" zoomScaleSheetLayoutView="70" zoomScalePageLayoutView="55" workbookViewId="0">
      <selection activeCell="B2" sqref="B2:F29"/>
    </sheetView>
  </sheetViews>
  <sheetFormatPr defaultColWidth="9.1796875" defaultRowHeight="15.5" x14ac:dyDescent="0.35"/>
  <cols>
    <col min="1" max="1" width="2.7265625" style="8" customWidth="1"/>
    <col min="2" max="2" width="11" style="11" customWidth="1"/>
    <col min="3" max="3" width="87.453125" style="12" customWidth="1"/>
    <col min="4" max="4" width="24.26953125" style="13" customWidth="1"/>
    <col min="5" max="5" width="12.7265625" style="13" customWidth="1"/>
    <col min="6" max="6" width="21.81640625" style="1" bestFit="1" customWidth="1"/>
    <col min="7" max="7" width="28.26953125" style="14" customWidth="1"/>
    <col min="8" max="9" width="9.54296875" style="7" bestFit="1" customWidth="1"/>
    <col min="10" max="10" width="14.81640625" style="7" bestFit="1" customWidth="1"/>
    <col min="11" max="29" width="9.1796875" style="7"/>
    <col min="30" max="16384" width="9.1796875" style="8"/>
  </cols>
  <sheetData>
    <row r="1" spans="1:29" ht="15.75" customHeight="1" thickBot="1" x14ac:dyDescent="0.4">
      <c r="A1" s="4"/>
      <c r="B1" s="5"/>
      <c r="C1" s="23"/>
      <c r="D1" s="23"/>
      <c r="E1" s="23"/>
      <c r="F1" s="23"/>
      <c r="G1" s="6"/>
    </row>
    <row r="2" spans="1:29" s="9" customFormat="1" ht="96" customHeight="1" x14ac:dyDescent="0.35">
      <c r="B2" s="67" t="s">
        <v>199</v>
      </c>
      <c r="C2" s="68" t="s">
        <v>9</v>
      </c>
      <c r="D2" s="68" t="s">
        <v>10</v>
      </c>
      <c r="E2" s="68" t="s">
        <v>11</v>
      </c>
      <c r="F2" s="68" t="s">
        <v>12</v>
      </c>
      <c r="G2" s="69" t="s">
        <v>13</v>
      </c>
      <c r="H2" s="10"/>
      <c r="I2" s="10"/>
      <c r="J2" s="10"/>
      <c r="K2" s="10"/>
      <c r="L2" s="10"/>
      <c r="M2" s="10"/>
      <c r="N2" s="10"/>
      <c r="O2" s="10"/>
      <c r="P2" s="10"/>
      <c r="Q2" s="10"/>
      <c r="R2" s="10"/>
      <c r="S2" s="10"/>
      <c r="T2" s="10"/>
      <c r="U2" s="10"/>
      <c r="V2" s="10"/>
      <c r="W2" s="10"/>
      <c r="X2" s="10"/>
      <c r="Y2" s="10"/>
      <c r="Z2" s="10"/>
      <c r="AA2" s="10"/>
      <c r="AB2" s="10"/>
      <c r="AC2" s="10"/>
    </row>
    <row r="3" spans="1:29" ht="17.149999999999999" customHeight="1" x14ac:dyDescent="0.35">
      <c r="B3" s="70"/>
      <c r="C3" s="65" t="s">
        <v>15</v>
      </c>
      <c r="D3" s="58"/>
      <c r="E3" s="59"/>
      <c r="F3" s="60"/>
      <c r="G3" s="71"/>
      <c r="J3" s="10"/>
    </row>
    <row r="4" spans="1:29" ht="17.149999999999999" customHeight="1" x14ac:dyDescent="0.35">
      <c r="B4" s="72" t="s">
        <v>14</v>
      </c>
      <c r="C4" s="61" t="s">
        <v>16</v>
      </c>
      <c r="D4" s="16">
        <v>4800000</v>
      </c>
      <c r="E4" s="3">
        <v>0</v>
      </c>
      <c r="F4" s="31">
        <f t="shared" ref="F4:F28" si="0">D4*(1-E4)</f>
        <v>4800000</v>
      </c>
      <c r="G4" s="73"/>
      <c r="J4" s="10"/>
    </row>
    <row r="5" spans="1:29" ht="17.149999999999999" customHeight="1" x14ac:dyDescent="0.35">
      <c r="B5" s="72" t="s">
        <v>30</v>
      </c>
      <c r="C5" s="61" t="s">
        <v>17</v>
      </c>
      <c r="D5" s="16">
        <v>4200000.0000000009</v>
      </c>
      <c r="E5" s="3">
        <v>0</v>
      </c>
      <c r="F5" s="31">
        <f t="shared" si="0"/>
        <v>4200000.0000000009</v>
      </c>
      <c r="G5" s="73"/>
      <c r="J5" s="10"/>
    </row>
    <row r="6" spans="1:29" ht="17.149999999999999" customHeight="1" x14ac:dyDescent="0.35">
      <c r="B6" s="72" t="s">
        <v>200</v>
      </c>
      <c r="C6" s="61" t="s">
        <v>18</v>
      </c>
      <c r="D6" s="16">
        <v>10800000</v>
      </c>
      <c r="E6" s="3">
        <v>0</v>
      </c>
      <c r="F6" s="31">
        <f t="shared" si="0"/>
        <v>10800000</v>
      </c>
      <c r="G6" s="73"/>
      <c r="J6" s="10"/>
    </row>
    <row r="7" spans="1:29" ht="17.149999999999999" customHeight="1" x14ac:dyDescent="0.35">
      <c r="B7" s="72" t="s">
        <v>201</v>
      </c>
      <c r="C7" s="61" t="s">
        <v>19</v>
      </c>
      <c r="D7" s="16">
        <v>4800000</v>
      </c>
      <c r="E7" s="3">
        <v>0</v>
      </c>
      <c r="F7" s="31">
        <f t="shared" si="0"/>
        <v>4800000</v>
      </c>
      <c r="G7" s="73"/>
      <c r="J7" s="10"/>
    </row>
    <row r="8" spans="1:29" ht="17.149999999999999" customHeight="1" x14ac:dyDescent="0.35">
      <c r="B8" s="72" t="s">
        <v>202</v>
      </c>
      <c r="C8" s="61" t="s">
        <v>20</v>
      </c>
      <c r="D8" s="16">
        <v>4200000.0000000009</v>
      </c>
      <c r="E8" s="3">
        <v>0</v>
      </c>
      <c r="F8" s="31">
        <f t="shared" si="0"/>
        <v>4200000.0000000009</v>
      </c>
      <c r="G8" s="73"/>
      <c r="J8" s="10"/>
    </row>
    <row r="9" spans="1:29" ht="17.149999999999999" customHeight="1" x14ac:dyDescent="0.35">
      <c r="B9" s="72" t="s">
        <v>203</v>
      </c>
      <c r="C9" s="61" t="s">
        <v>21</v>
      </c>
      <c r="D9" s="16">
        <v>24000000</v>
      </c>
      <c r="E9" s="3">
        <v>0</v>
      </c>
      <c r="F9" s="31">
        <f t="shared" si="0"/>
        <v>24000000</v>
      </c>
      <c r="G9" s="73"/>
      <c r="J9" s="10"/>
    </row>
    <row r="10" spans="1:29" ht="17.149999999999999" customHeight="1" x14ac:dyDescent="0.35">
      <c r="B10" s="72" t="s">
        <v>204</v>
      </c>
      <c r="C10" s="61" t="s">
        <v>22</v>
      </c>
      <c r="D10" s="16">
        <v>600000</v>
      </c>
      <c r="E10" s="3">
        <v>0</v>
      </c>
      <c r="F10" s="31">
        <f t="shared" si="0"/>
        <v>600000</v>
      </c>
      <c r="G10" s="73"/>
      <c r="J10" s="10"/>
    </row>
    <row r="11" spans="1:29" ht="17.149999999999999" customHeight="1" x14ac:dyDescent="0.35">
      <c r="B11" s="72" t="s">
        <v>205</v>
      </c>
      <c r="C11" s="61" t="s">
        <v>23</v>
      </c>
      <c r="D11" s="16">
        <v>600000</v>
      </c>
      <c r="E11" s="3">
        <v>0</v>
      </c>
      <c r="F11" s="31">
        <f t="shared" si="0"/>
        <v>600000</v>
      </c>
      <c r="G11" s="73"/>
      <c r="J11" s="10"/>
    </row>
    <row r="12" spans="1:29" ht="17.149999999999999" customHeight="1" x14ac:dyDescent="0.35">
      <c r="B12" s="72" t="s">
        <v>206</v>
      </c>
      <c r="C12" s="61" t="s">
        <v>24</v>
      </c>
      <c r="D12" s="16">
        <v>600000</v>
      </c>
      <c r="E12" s="3">
        <v>0</v>
      </c>
      <c r="F12" s="31">
        <f t="shared" si="0"/>
        <v>600000</v>
      </c>
      <c r="G12" s="73"/>
      <c r="J12" s="10"/>
    </row>
    <row r="13" spans="1:29" ht="17.149999999999999" customHeight="1" x14ac:dyDescent="0.35">
      <c r="B13" s="72" t="s">
        <v>207</v>
      </c>
      <c r="C13" s="61" t="s">
        <v>25</v>
      </c>
      <c r="D13" s="16">
        <v>600000</v>
      </c>
      <c r="E13" s="3">
        <v>0</v>
      </c>
      <c r="F13" s="31">
        <f t="shared" si="0"/>
        <v>600000</v>
      </c>
      <c r="G13" s="73"/>
      <c r="J13" s="10"/>
    </row>
    <row r="14" spans="1:29" ht="17.149999999999999" customHeight="1" x14ac:dyDescent="0.35">
      <c r="B14" s="72" t="s">
        <v>208</v>
      </c>
      <c r="C14" s="61" t="s">
        <v>26</v>
      </c>
      <c r="D14" s="16">
        <v>600000</v>
      </c>
      <c r="E14" s="3">
        <v>0</v>
      </c>
      <c r="F14" s="31">
        <f t="shared" si="0"/>
        <v>600000</v>
      </c>
      <c r="G14" s="73"/>
      <c r="J14" s="10"/>
    </row>
    <row r="15" spans="1:29" ht="17.149999999999999" customHeight="1" x14ac:dyDescent="0.35">
      <c r="B15" s="72" t="s">
        <v>209</v>
      </c>
      <c r="C15" s="61" t="s">
        <v>27</v>
      </c>
      <c r="D15" s="16">
        <v>3000000</v>
      </c>
      <c r="E15" s="3">
        <v>0</v>
      </c>
      <c r="F15" s="31">
        <f t="shared" si="0"/>
        <v>3000000</v>
      </c>
      <c r="G15" s="73"/>
      <c r="J15" s="10"/>
    </row>
    <row r="16" spans="1:29" ht="17.149999999999999" customHeight="1" x14ac:dyDescent="0.35">
      <c r="B16" s="72" t="s">
        <v>210</v>
      </c>
      <c r="C16" s="61" t="s">
        <v>28</v>
      </c>
      <c r="D16" s="16">
        <v>600000</v>
      </c>
      <c r="E16" s="3">
        <v>0</v>
      </c>
      <c r="F16" s="31">
        <f t="shared" si="0"/>
        <v>600000</v>
      </c>
      <c r="G16" s="73"/>
      <c r="J16" s="10"/>
    </row>
    <row r="17" spans="2:10" ht="17.149999999999999" customHeight="1" x14ac:dyDescent="0.35">
      <c r="B17" s="72" t="s">
        <v>211</v>
      </c>
      <c r="C17" s="61" t="s">
        <v>29</v>
      </c>
      <c r="D17" s="16">
        <v>600000</v>
      </c>
      <c r="E17" s="3">
        <v>0</v>
      </c>
      <c r="F17" s="31">
        <f t="shared" si="0"/>
        <v>600000</v>
      </c>
      <c r="G17" s="73"/>
      <c r="J17" s="10"/>
    </row>
    <row r="18" spans="2:10" ht="17.149999999999999" customHeight="1" x14ac:dyDescent="0.35">
      <c r="B18" s="70"/>
      <c r="C18" s="65" t="s">
        <v>31</v>
      </c>
      <c r="D18" s="58"/>
      <c r="E18" s="59"/>
      <c r="F18" s="60"/>
      <c r="G18" s="74"/>
      <c r="J18" s="10"/>
    </row>
    <row r="19" spans="2:10" ht="49.5" customHeight="1" x14ac:dyDescent="0.35">
      <c r="B19" s="72" t="s">
        <v>212</v>
      </c>
      <c r="C19" s="61" t="s">
        <v>32</v>
      </c>
      <c r="D19" s="16">
        <v>3150000</v>
      </c>
      <c r="E19" s="3">
        <v>0</v>
      </c>
      <c r="F19" s="31">
        <f t="shared" si="0"/>
        <v>3150000</v>
      </c>
      <c r="G19" s="73"/>
      <c r="J19" s="10"/>
    </row>
    <row r="20" spans="2:10" ht="48.75" customHeight="1" x14ac:dyDescent="0.35">
      <c r="B20" s="72" t="s">
        <v>213</v>
      </c>
      <c r="C20" s="61" t="s">
        <v>33</v>
      </c>
      <c r="D20" s="16">
        <v>3150000</v>
      </c>
      <c r="E20" s="3">
        <v>0</v>
      </c>
      <c r="F20" s="31">
        <f t="shared" si="0"/>
        <v>3150000</v>
      </c>
      <c r="G20" s="73"/>
      <c r="J20" s="10"/>
    </row>
    <row r="21" spans="2:10" ht="17.149999999999999" customHeight="1" x14ac:dyDescent="0.35">
      <c r="B21" s="72" t="s">
        <v>214</v>
      </c>
      <c r="C21" s="61" t="s">
        <v>34</v>
      </c>
      <c r="D21" s="16">
        <v>1500000</v>
      </c>
      <c r="E21" s="3">
        <v>0</v>
      </c>
      <c r="F21" s="31">
        <f t="shared" si="0"/>
        <v>1500000</v>
      </c>
      <c r="G21" s="73"/>
      <c r="J21" s="10"/>
    </row>
    <row r="22" spans="2:10" ht="17.149999999999999" customHeight="1" x14ac:dyDescent="0.35">
      <c r="B22" s="72" t="s">
        <v>215</v>
      </c>
      <c r="C22" s="61" t="s">
        <v>35</v>
      </c>
      <c r="D22" s="16">
        <v>1500000</v>
      </c>
      <c r="E22" s="3">
        <v>0</v>
      </c>
      <c r="F22" s="31">
        <f t="shared" si="0"/>
        <v>1500000</v>
      </c>
      <c r="G22" s="73"/>
      <c r="J22" s="10"/>
    </row>
    <row r="23" spans="2:10" ht="17.149999999999999" customHeight="1" x14ac:dyDescent="0.35">
      <c r="B23" s="72" t="s">
        <v>216</v>
      </c>
      <c r="C23" s="61" t="s">
        <v>36</v>
      </c>
      <c r="D23" s="16">
        <v>3150000</v>
      </c>
      <c r="E23" s="3">
        <v>0</v>
      </c>
      <c r="F23" s="31">
        <f t="shared" si="0"/>
        <v>3150000</v>
      </c>
      <c r="G23" s="73"/>
      <c r="J23" s="10"/>
    </row>
    <row r="24" spans="2:10" ht="17.149999999999999" customHeight="1" x14ac:dyDescent="0.35">
      <c r="B24" s="72" t="s">
        <v>217</v>
      </c>
      <c r="C24" s="61" t="s">
        <v>37</v>
      </c>
      <c r="D24" s="16">
        <v>750000</v>
      </c>
      <c r="E24" s="3">
        <v>0</v>
      </c>
      <c r="F24" s="31">
        <f t="shared" si="0"/>
        <v>750000</v>
      </c>
      <c r="G24" s="73"/>
      <c r="J24" s="10"/>
    </row>
    <row r="25" spans="2:10" ht="17.149999999999999" customHeight="1" x14ac:dyDescent="0.35">
      <c r="B25" s="72" t="s">
        <v>218</v>
      </c>
      <c r="C25" s="61" t="s">
        <v>38</v>
      </c>
      <c r="D25" s="16">
        <v>750000</v>
      </c>
      <c r="E25" s="3">
        <v>0</v>
      </c>
      <c r="F25" s="31">
        <f t="shared" si="0"/>
        <v>750000</v>
      </c>
      <c r="G25" s="73"/>
      <c r="J25" s="10"/>
    </row>
    <row r="26" spans="2:10" ht="17.149999999999999" customHeight="1" x14ac:dyDescent="0.35">
      <c r="B26" s="72" t="s">
        <v>219</v>
      </c>
      <c r="C26" s="61" t="s">
        <v>39</v>
      </c>
      <c r="D26" s="16">
        <v>750000</v>
      </c>
      <c r="E26" s="3">
        <v>0</v>
      </c>
      <c r="F26" s="31">
        <f t="shared" si="0"/>
        <v>750000</v>
      </c>
      <c r="G26" s="73"/>
      <c r="J26" s="10"/>
    </row>
    <row r="27" spans="2:10" ht="19.5" customHeight="1" x14ac:dyDescent="0.35">
      <c r="B27" s="72" t="s">
        <v>220</v>
      </c>
      <c r="C27" s="61" t="s">
        <v>40</v>
      </c>
      <c r="D27" s="16">
        <v>150000</v>
      </c>
      <c r="E27" s="3">
        <v>0</v>
      </c>
      <c r="F27" s="31">
        <f t="shared" si="0"/>
        <v>150000</v>
      </c>
      <c r="G27" s="73"/>
      <c r="J27" s="10"/>
    </row>
    <row r="28" spans="2:10" ht="15.75" customHeight="1" x14ac:dyDescent="0.35">
      <c r="B28" s="72" t="s">
        <v>221</v>
      </c>
      <c r="C28" s="61" t="s">
        <v>41</v>
      </c>
      <c r="D28" s="16">
        <v>150000</v>
      </c>
      <c r="E28" s="3">
        <v>0</v>
      </c>
      <c r="F28" s="31">
        <f t="shared" si="0"/>
        <v>150000</v>
      </c>
      <c r="G28" s="73"/>
      <c r="J28" s="10"/>
    </row>
    <row r="29" spans="2:10" ht="29.15" customHeight="1" thickBot="1" x14ac:dyDescent="0.4">
      <c r="B29" s="105" t="s">
        <v>42</v>
      </c>
      <c r="C29" s="106"/>
      <c r="D29" s="106"/>
      <c r="E29" s="107"/>
      <c r="F29" s="75">
        <f>SUM(F3:F28)</f>
        <v>75000000</v>
      </c>
      <c r="G29" s="76"/>
    </row>
    <row r="31" spans="2:10" ht="53.25" customHeight="1" x14ac:dyDescent="0.35">
      <c r="B31" s="104" t="s">
        <v>43</v>
      </c>
      <c r="C31" s="104"/>
      <c r="D31" s="104"/>
      <c r="E31" s="104"/>
      <c r="F31" s="104"/>
      <c r="G31" s="104"/>
    </row>
  </sheetData>
  <mergeCells count="2">
    <mergeCell ref="B29:E29"/>
    <mergeCell ref="B31:G31"/>
  </mergeCells>
  <phoneticPr fontId="17" type="noConversion"/>
  <pageMargins left="0.70866141732283472" right="0.70866141732283472" top="0.74803149606299213" bottom="0.74803149606299213" header="0.31496062992125984" footer="0.31496062992125984"/>
  <pageSetup paperSize="9" scale="69" fitToHeight="0" orientation="landscape" verticalDpi="1200" r:id="rId1"/>
  <headerFooter>
    <oddHeader>&amp;L&amp;G&amp;CNATO UNCLASSIFIED</oddHeader>
  </headerFooter>
  <ignoredErrors>
    <ignoredError sqref="B4:B2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workbookViewId="0">
      <selection activeCell="B2" sqref="B2:J30"/>
    </sheetView>
  </sheetViews>
  <sheetFormatPr defaultColWidth="9.1796875" defaultRowHeight="15.5" x14ac:dyDescent="0.35"/>
  <cols>
    <col min="1" max="1" width="5.1796875" style="8" customWidth="1"/>
    <col min="2" max="2" width="14" style="11" customWidth="1"/>
    <col min="3" max="3" width="46.54296875" style="12" customWidth="1"/>
    <col min="4" max="4" width="18.1796875" style="12" customWidth="1"/>
    <col min="5" max="5" width="13.7265625" style="13" customWidth="1"/>
    <col min="6" max="6" width="24.6328125" style="1" customWidth="1"/>
    <col min="7" max="7" width="29.90625" style="14" customWidth="1"/>
    <col min="8" max="8" width="27.54296875" style="14" customWidth="1"/>
    <col min="9" max="9" width="27.36328125" style="14" customWidth="1"/>
    <col min="10" max="10" width="27" style="7" customWidth="1"/>
    <col min="11" max="11" width="30.54296875" style="7" customWidth="1"/>
    <col min="12" max="12" width="41.1796875" style="7" customWidth="1"/>
    <col min="13" max="13" width="25.81640625" style="7" customWidth="1"/>
    <col min="14" max="14" width="9.54296875" style="7" bestFit="1" customWidth="1"/>
    <col min="15" max="34" width="9.1796875" style="7"/>
    <col min="35" max="16384" width="9.1796875" style="8"/>
  </cols>
  <sheetData>
    <row r="1" spans="1:11" ht="16" thickBot="1" x14ac:dyDescent="0.4">
      <c r="A1" s="4"/>
      <c r="B1" s="5"/>
      <c r="C1" s="23"/>
      <c r="D1" s="23"/>
      <c r="E1" s="23"/>
      <c r="F1" s="23"/>
      <c r="G1" s="6"/>
      <c r="H1" s="6"/>
      <c r="I1" s="6"/>
    </row>
    <row r="2" spans="1:11" s="9" customFormat="1" ht="108.5" collapsed="1" x14ac:dyDescent="0.35">
      <c r="B2" s="77" t="s">
        <v>236</v>
      </c>
      <c r="C2" s="108" t="s">
        <v>223</v>
      </c>
      <c r="D2" s="108"/>
      <c r="E2" s="78" t="s">
        <v>45</v>
      </c>
      <c r="F2" s="79" t="s">
        <v>323</v>
      </c>
      <c r="G2" s="79" t="s">
        <v>326</v>
      </c>
      <c r="H2" s="79" t="s">
        <v>327</v>
      </c>
      <c r="I2" s="79" t="s">
        <v>324</v>
      </c>
      <c r="J2" s="79" t="s">
        <v>325</v>
      </c>
      <c r="K2" s="80" t="s">
        <v>13</v>
      </c>
    </row>
    <row r="3" spans="1:11" x14ac:dyDescent="0.35">
      <c r="B3" s="81" t="s">
        <v>44</v>
      </c>
      <c r="C3" s="109" t="s">
        <v>46</v>
      </c>
      <c r="D3" s="109"/>
      <c r="E3" s="110"/>
      <c r="F3" s="24"/>
      <c r="G3" s="66"/>
      <c r="H3" s="66"/>
      <c r="I3" s="66"/>
      <c r="J3" s="82"/>
      <c r="K3" s="83"/>
    </row>
    <row r="4" spans="1:11" x14ac:dyDescent="0.35">
      <c r="B4" s="81" t="s">
        <v>72</v>
      </c>
      <c r="C4" s="109" t="s">
        <v>47</v>
      </c>
      <c r="D4" s="109"/>
      <c r="E4" s="111"/>
      <c r="F4" s="24"/>
      <c r="G4" s="66"/>
      <c r="H4" s="66"/>
      <c r="I4" s="66"/>
      <c r="J4" s="82"/>
      <c r="K4" s="83"/>
    </row>
    <row r="5" spans="1:11" x14ac:dyDescent="0.35">
      <c r="B5" s="81" t="s">
        <v>81</v>
      </c>
      <c r="C5" s="109" t="s">
        <v>48</v>
      </c>
      <c r="D5" s="109"/>
      <c r="E5" s="111"/>
      <c r="F5" s="24"/>
      <c r="G5" s="66"/>
      <c r="H5" s="66"/>
      <c r="I5" s="66"/>
      <c r="J5" s="82"/>
      <c r="K5" s="83"/>
    </row>
    <row r="6" spans="1:11" x14ac:dyDescent="0.35">
      <c r="B6" s="81" t="s">
        <v>238</v>
      </c>
      <c r="C6" s="109" t="s">
        <v>49</v>
      </c>
      <c r="D6" s="109"/>
      <c r="E6" s="111"/>
      <c r="F6" s="24"/>
      <c r="G6" s="66"/>
      <c r="H6" s="66"/>
      <c r="I6" s="66"/>
      <c r="J6" s="82"/>
      <c r="K6" s="83"/>
    </row>
    <row r="7" spans="1:11" x14ac:dyDescent="0.35">
      <c r="B7" s="81" t="s">
        <v>239</v>
      </c>
      <c r="C7" s="109" t="s">
        <v>50</v>
      </c>
      <c r="D7" s="109"/>
      <c r="E7" s="111"/>
      <c r="F7" s="24"/>
      <c r="G7" s="66"/>
      <c r="H7" s="66"/>
      <c r="I7" s="66"/>
      <c r="J7" s="82"/>
      <c r="K7" s="83"/>
    </row>
    <row r="8" spans="1:11" x14ac:dyDescent="0.35">
      <c r="B8" s="81" t="s">
        <v>240</v>
      </c>
      <c r="C8" s="109" t="s">
        <v>51</v>
      </c>
      <c r="D8" s="109"/>
      <c r="E8" s="111"/>
      <c r="F8" s="24"/>
      <c r="G8" s="66"/>
      <c r="H8" s="66"/>
      <c r="I8" s="66"/>
      <c r="J8" s="82"/>
      <c r="K8" s="83"/>
    </row>
    <row r="9" spans="1:11" x14ac:dyDescent="0.35">
      <c r="B9" s="81" t="s">
        <v>241</v>
      </c>
      <c r="C9" s="109" t="s">
        <v>52</v>
      </c>
      <c r="D9" s="109"/>
      <c r="E9" s="111"/>
      <c r="F9" s="24"/>
      <c r="G9" s="66"/>
      <c r="H9" s="66"/>
      <c r="I9" s="66"/>
      <c r="J9" s="82"/>
      <c r="K9" s="83"/>
    </row>
    <row r="10" spans="1:11" x14ac:dyDescent="0.35">
      <c r="B10" s="81" t="s">
        <v>242</v>
      </c>
      <c r="C10" s="109" t="s">
        <v>53</v>
      </c>
      <c r="D10" s="109"/>
      <c r="E10" s="111"/>
      <c r="F10" s="24"/>
      <c r="G10" s="66"/>
      <c r="H10" s="66"/>
      <c r="I10" s="66"/>
      <c r="J10" s="82"/>
      <c r="K10" s="83"/>
    </row>
    <row r="11" spans="1:11" x14ac:dyDescent="0.35">
      <c r="B11" s="81" t="s">
        <v>243</v>
      </c>
      <c r="C11" s="109" t="s">
        <v>54</v>
      </c>
      <c r="D11" s="109"/>
      <c r="E11" s="111"/>
      <c r="F11" s="24"/>
      <c r="G11" s="66"/>
      <c r="H11" s="66"/>
      <c r="I11" s="66"/>
      <c r="J11" s="82"/>
      <c r="K11" s="83"/>
    </row>
    <row r="12" spans="1:11" x14ac:dyDescent="0.35">
      <c r="B12" s="81" t="s">
        <v>244</v>
      </c>
      <c r="C12" s="109" t="s">
        <v>55</v>
      </c>
      <c r="D12" s="109"/>
      <c r="E12" s="111"/>
      <c r="F12" s="24"/>
      <c r="G12" s="66"/>
      <c r="H12" s="66"/>
      <c r="I12" s="66"/>
      <c r="J12" s="82"/>
      <c r="K12" s="83"/>
    </row>
    <row r="13" spans="1:11" x14ac:dyDescent="0.35">
      <c r="B13" s="81" t="s">
        <v>245</v>
      </c>
      <c r="C13" s="109" t="s">
        <v>56</v>
      </c>
      <c r="D13" s="109"/>
      <c r="E13" s="111"/>
      <c r="F13" s="24"/>
      <c r="G13" s="66"/>
      <c r="H13" s="66"/>
      <c r="I13" s="66"/>
      <c r="J13" s="82"/>
      <c r="K13" s="83"/>
    </row>
    <row r="14" spans="1:11" x14ac:dyDescent="0.35">
      <c r="B14" s="81" t="s">
        <v>246</v>
      </c>
      <c r="C14" s="109" t="s">
        <v>57</v>
      </c>
      <c r="D14" s="109"/>
      <c r="E14" s="111"/>
      <c r="F14" s="24"/>
      <c r="G14" s="66"/>
      <c r="H14" s="66"/>
      <c r="I14" s="66"/>
      <c r="J14" s="82"/>
      <c r="K14" s="83"/>
    </row>
    <row r="15" spans="1:11" x14ac:dyDescent="0.35">
      <c r="B15" s="81" t="s">
        <v>247</v>
      </c>
      <c r="C15" s="109" t="s">
        <v>58</v>
      </c>
      <c r="D15" s="109"/>
      <c r="E15" s="111"/>
      <c r="F15" s="24"/>
      <c r="G15" s="66"/>
      <c r="H15" s="66"/>
      <c r="I15" s="66"/>
      <c r="J15" s="82"/>
      <c r="K15" s="83"/>
    </row>
    <row r="16" spans="1:11" x14ac:dyDescent="0.35">
      <c r="B16" s="81" t="s">
        <v>248</v>
      </c>
      <c r="C16" s="109" t="s">
        <v>59</v>
      </c>
      <c r="D16" s="109"/>
      <c r="E16" s="111"/>
      <c r="F16" s="24"/>
      <c r="G16" s="66"/>
      <c r="H16" s="66"/>
      <c r="I16" s="66"/>
      <c r="J16" s="82"/>
      <c r="K16" s="83"/>
    </row>
    <row r="17" spans="2:12" x14ac:dyDescent="0.35">
      <c r="B17" s="81" t="s">
        <v>249</v>
      </c>
      <c r="C17" s="109" t="s">
        <v>60</v>
      </c>
      <c r="D17" s="109"/>
      <c r="E17" s="111"/>
      <c r="F17" s="24"/>
      <c r="G17" s="66"/>
      <c r="H17" s="66"/>
      <c r="I17" s="66"/>
      <c r="J17" s="82"/>
      <c r="K17" s="83"/>
    </row>
    <row r="18" spans="2:12" x14ac:dyDescent="0.35">
      <c r="B18" s="81" t="s">
        <v>250</v>
      </c>
      <c r="C18" s="109" t="s">
        <v>61</v>
      </c>
      <c r="D18" s="109"/>
      <c r="E18" s="111"/>
      <c r="F18" s="24"/>
      <c r="G18" s="66"/>
      <c r="H18" s="66"/>
      <c r="I18" s="66"/>
      <c r="J18" s="82"/>
      <c r="K18" s="83"/>
    </row>
    <row r="19" spans="2:12" x14ac:dyDescent="0.35">
      <c r="B19" s="81" t="s">
        <v>251</v>
      </c>
      <c r="C19" s="109" t="s">
        <v>62</v>
      </c>
      <c r="D19" s="109"/>
      <c r="E19" s="111"/>
      <c r="F19" s="24"/>
      <c r="G19" s="66"/>
      <c r="H19" s="66"/>
      <c r="I19" s="66"/>
      <c r="J19" s="82"/>
      <c r="K19" s="83"/>
    </row>
    <row r="20" spans="2:12" x14ac:dyDescent="0.35">
      <c r="B20" s="81" t="s">
        <v>252</v>
      </c>
      <c r="C20" s="109" t="s">
        <v>63</v>
      </c>
      <c r="D20" s="109"/>
      <c r="E20" s="111"/>
      <c r="F20" s="24"/>
      <c r="G20" s="66"/>
      <c r="H20" s="66"/>
      <c r="I20" s="66"/>
      <c r="J20" s="82"/>
      <c r="K20" s="83"/>
    </row>
    <row r="21" spans="2:12" x14ac:dyDescent="0.35">
      <c r="B21" s="81" t="s">
        <v>253</v>
      </c>
      <c r="C21" s="109" t="s">
        <v>64</v>
      </c>
      <c r="D21" s="109"/>
      <c r="E21" s="111"/>
      <c r="F21" s="24"/>
      <c r="G21" s="66"/>
      <c r="H21" s="66"/>
      <c r="I21" s="66"/>
      <c r="J21" s="82"/>
      <c r="K21" s="83"/>
    </row>
    <row r="22" spans="2:12" x14ac:dyDescent="0.35">
      <c r="B22" s="81" t="s">
        <v>254</v>
      </c>
      <c r="C22" s="109" t="s">
        <v>65</v>
      </c>
      <c r="D22" s="109"/>
      <c r="E22" s="111"/>
      <c r="F22" s="24"/>
      <c r="G22" s="66"/>
      <c r="H22" s="66"/>
      <c r="I22" s="66"/>
      <c r="J22" s="82"/>
      <c r="K22" s="83"/>
    </row>
    <row r="23" spans="2:12" x14ac:dyDescent="0.35">
      <c r="B23" s="81" t="s">
        <v>255</v>
      </c>
      <c r="C23" s="109" t="s">
        <v>66</v>
      </c>
      <c r="D23" s="109"/>
      <c r="E23" s="111"/>
      <c r="F23" s="24"/>
      <c r="G23" s="66"/>
      <c r="H23" s="66"/>
      <c r="I23" s="66"/>
      <c r="J23" s="82"/>
      <c r="K23" s="83"/>
    </row>
    <row r="24" spans="2:12" x14ac:dyDescent="0.35">
      <c r="B24" s="81" t="s">
        <v>256</v>
      </c>
      <c r="C24" s="109" t="s">
        <v>67</v>
      </c>
      <c r="D24" s="109"/>
      <c r="E24" s="111"/>
      <c r="F24" s="24"/>
      <c r="G24" s="66"/>
      <c r="H24" s="66"/>
      <c r="I24" s="66"/>
      <c r="J24" s="82"/>
      <c r="K24" s="83"/>
    </row>
    <row r="25" spans="2:12" x14ac:dyDescent="0.35">
      <c r="B25" s="81" t="s">
        <v>257</v>
      </c>
      <c r="C25" s="109" t="s">
        <v>68</v>
      </c>
      <c r="D25" s="109"/>
      <c r="E25" s="111"/>
      <c r="F25" s="24"/>
      <c r="G25" s="66"/>
      <c r="H25" s="66"/>
      <c r="I25" s="66"/>
      <c r="J25" s="82"/>
      <c r="K25" s="83"/>
    </row>
    <row r="26" spans="2:12" x14ac:dyDescent="0.35">
      <c r="B26" s="81" t="s">
        <v>258</v>
      </c>
      <c r="C26" s="109" t="s">
        <v>69</v>
      </c>
      <c r="D26" s="109"/>
      <c r="E26" s="111"/>
      <c r="F26" s="24"/>
      <c r="G26" s="66"/>
      <c r="H26" s="66"/>
      <c r="I26" s="66"/>
      <c r="J26" s="82"/>
      <c r="K26" s="83"/>
    </row>
    <row r="27" spans="2:12" x14ac:dyDescent="0.35">
      <c r="B27" s="81" t="s">
        <v>259</v>
      </c>
      <c r="C27" s="109" t="s">
        <v>70</v>
      </c>
      <c r="D27" s="109"/>
      <c r="E27" s="111"/>
      <c r="F27" s="24"/>
      <c r="G27" s="66"/>
      <c r="H27" s="66"/>
      <c r="I27" s="66"/>
      <c r="J27" s="82"/>
      <c r="K27" s="83"/>
    </row>
    <row r="28" spans="2:12" x14ac:dyDescent="0.35">
      <c r="B28" s="81" t="s">
        <v>260</v>
      </c>
      <c r="C28" s="109" t="s">
        <v>71</v>
      </c>
      <c r="D28" s="109"/>
      <c r="E28" s="111"/>
      <c r="F28" s="24"/>
      <c r="G28" s="66"/>
      <c r="H28" s="66"/>
      <c r="I28" s="66"/>
      <c r="J28" s="82"/>
      <c r="K28" s="83"/>
    </row>
    <row r="29" spans="2:12" x14ac:dyDescent="0.35">
      <c r="B29" s="114" t="s">
        <v>237</v>
      </c>
      <c r="C29" s="115"/>
      <c r="D29" s="115"/>
      <c r="E29" s="111"/>
      <c r="F29" s="84">
        <f>SUM(F3:F28)</f>
        <v>0</v>
      </c>
      <c r="G29" s="84">
        <f t="shared" ref="G29:J29" si="0">SUM(G3:G28)</f>
        <v>0</v>
      </c>
      <c r="H29" s="84">
        <f t="shared" si="0"/>
        <v>0</v>
      </c>
      <c r="I29" s="84">
        <f t="shared" si="0"/>
        <v>0</v>
      </c>
      <c r="J29" s="85">
        <f t="shared" si="0"/>
        <v>0</v>
      </c>
      <c r="K29" s="118"/>
      <c r="L29" s="8"/>
    </row>
    <row r="30" spans="2:12" ht="16" thickBot="1" x14ac:dyDescent="0.4">
      <c r="B30" s="116"/>
      <c r="C30" s="117"/>
      <c r="D30" s="117"/>
      <c r="E30" s="112"/>
      <c r="F30" s="120">
        <f>SUM(F29:J29)</f>
        <v>0</v>
      </c>
      <c r="G30" s="120"/>
      <c r="H30" s="120"/>
      <c r="I30" s="120"/>
      <c r="J30" s="120"/>
      <c r="K30" s="119"/>
    </row>
    <row r="31" spans="2:12" ht="13" x14ac:dyDescent="0.35">
      <c r="B31" s="8"/>
      <c r="C31" s="8"/>
      <c r="D31" s="8"/>
      <c r="E31" s="8"/>
      <c r="F31" s="8"/>
      <c r="G31" s="8"/>
      <c r="H31" s="8"/>
      <c r="I31" s="8"/>
      <c r="J31" s="8"/>
    </row>
    <row r="32" spans="2:12" ht="18.5" x14ac:dyDescent="0.35">
      <c r="B32" s="121" t="s">
        <v>87</v>
      </c>
      <c r="C32" s="121"/>
      <c r="D32" s="121"/>
      <c r="E32" s="121"/>
      <c r="F32" s="121"/>
      <c r="G32" s="121"/>
      <c r="H32" s="121"/>
      <c r="I32" s="121"/>
      <c r="J32" s="121"/>
      <c r="K32" s="121"/>
    </row>
    <row r="33" spans="2:11" ht="69" customHeight="1" x14ac:dyDescent="0.35">
      <c r="B33" s="122" t="s">
        <v>261</v>
      </c>
      <c r="C33" s="122"/>
      <c r="D33" s="122"/>
      <c r="E33" s="122"/>
      <c r="F33" s="122"/>
      <c r="G33" s="122"/>
      <c r="H33" s="122"/>
      <c r="I33" s="122"/>
      <c r="J33" s="122"/>
      <c r="K33" s="122"/>
    </row>
    <row r="34" spans="2:11" ht="38.25" customHeight="1" x14ac:dyDescent="0.35">
      <c r="B34" s="22" t="s">
        <v>88</v>
      </c>
      <c r="C34" s="113" t="s">
        <v>224</v>
      </c>
      <c r="D34" s="113"/>
      <c r="E34" s="113"/>
      <c r="F34" s="113"/>
      <c r="G34" s="113"/>
      <c r="H34" s="113"/>
      <c r="I34" s="113"/>
      <c r="J34" s="113"/>
      <c r="K34" s="113"/>
    </row>
    <row r="35" spans="2:11" x14ac:dyDescent="0.35">
      <c r="E35" s="1"/>
      <c r="G35" s="1"/>
      <c r="H35" s="1"/>
      <c r="I35" s="1"/>
    </row>
    <row r="36" spans="2:11" x14ac:dyDescent="0.35">
      <c r="E36" s="1"/>
      <c r="G36" s="1"/>
      <c r="H36" s="1"/>
      <c r="I36" s="1"/>
    </row>
  </sheetData>
  <mergeCells count="34">
    <mergeCell ref="C21:D21"/>
    <mergeCell ref="C34:K34"/>
    <mergeCell ref="C23:D23"/>
    <mergeCell ref="C24:D24"/>
    <mergeCell ref="C25:D25"/>
    <mergeCell ref="C26:D26"/>
    <mergeCell ref="C27:D27"/>
    <mergeCell ref="C28:D28"/>
    <mergeCell ref="B29:D30"/>
    <mergeCell ref="K29:K30"/>
    <mergeCell ref="F30:J30"/>
    <mergeCell ref="B32:K32"/>
    <mergeCell ref="B33:K33"/>
    <mergeCell ref="C16:D16"/>
    <mergeCell ref="C17:D17"/>
    <mergeCell ref="C18:D18"/>
    <mergeCell ref="C19:D19"/>
    <mergeCell ref="C20:D20"/>
    <mergeCell ref="C2:D2"/>
    <mergeCell ref="C3:D3"/>
    <mergeCell ref="E3:E30"/>
    <mergeCell ref="C4:D4"/>
    <mergeCell ref="C5:D5"/>
    <mergeCell ref="C6:D6"/>
    <mergeCell ref="C7:D7"/>
    <mergeCell ref="C8:D8"/>
    <mergeCell ref="C9:D9"/>
    <mergeCell ref="C10:D10"/>
    <mergeCell ref="C22:D22"/>
    <mergeCell ref="C11:D11"/>
    <mergeCell ref="C12:D12"/>
    <mergeCell ref="C13:D13"/>
    <mergeCell ref="C14:D14"/>
    <mergeCell ref="C15:D1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'C:\Users\Michail.Bozoudis\Desktop\[IFB-CO-115760-e-FIT_Schedule A_Bidding Sheets Draft AMD 1_MBo.xlsx]currencies list'!#REF!</xm:f>
          </x14:formula1>
          <xm:sqref>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workbookViewId="0">
      <selection activeCell="B2" sqref="B2:G7"/>
    </sheetView>
  </sheetViews>
  <sheetFormatPr defaultColWidth="9.1796875" defaultRowHeight="15.5" x14ac:dyDescent="0.35"/>
  <cols>
    <col min="1" max="1" width="4.26953125" style="8" customWidth="1"/>
    <col min="2" max="2" width="11" style="11" customWidth="1"/>
    <col min="3" max="3" width="46.54296875" style="12" customWidth="1"/>
    <col min="4" max="4" width="18.1796875" style="12" customWidth="1"/>
    <col min="5" max="5" width="21" style="13" customWidth="1"/>
    <col min="6" max="6" width="15.453125" style="13" customWidth="1"/>
    <col min="7" max="7" width="15.81640625" style="1" customWidth="1"/>
    <col min="8" max="8" width="26.54296875" style="14" customWidth="1"/>
    <col min="9" max="10" width="15.81640625" style="14" customWidth="1"/>
    <col min="11" max="11" width="14.81640625" style="7" customWidth="1"/>
    <col min="12" max="12" width="12.26953125" style="7" bestFit="1" customWidth="1"/>
    <col min="13" max="13" width="41.1796875" style="7" customWidth="1"/>
    <col min="14" max="14" width="25.81640625" style="7" customWidth="1"/>
    <col min="15" max="15" width="9.54296875" style="7" bestFit="1" customWidth="1"/>
    <col min="16" max="35" width="9.1796875" style="7"/>
    <col min="36" max="16384" width="9.1796875" style="8"/>
  </cols>
  <sheetData>
    <row r="1" spans="1:35" ht="16" thickBot="1" x14ac:dyDescent="0.4"/>
    <row r="2" spans="1:35" ht="77.5" x14ac:dyDescent="0.35">
      <c r="B2" s="77" t="s">
        <v>222</v>
      </c>
      <c r="C2" s="86" t="s">
        <v>226</v>
      </c>
      <c r="D2" s="87" t="s">
        <v>73</v>
      </c>
      <c r="E2" s="88" t="s">
        <v>74</v>
      </c>
      <c r="F2" s="88" t="s">
        <v>75</v>
      </c>
      <c r="G2" s="89" t="s">
        <v>76</v>
      </c>
      <c r="H2" s="80" t="s">
        <v>13</v>
      </c>
      <c r="I2" s="8"/>
      <c r="J2" s="8"/>
    </row>
    <row r="3" spans="1:35" s="21" customFormat="1" x14ac:dyDescent="0.35">
      <c r="A3" s="7"/>
      <c r="B3" s="90" t="s">
        <v>95</v>
      </c>
      <c r="C3" s="27" t="s">
        <v>77</v>
      </c>
      <c r="D3" s="64">
        <f>0.01*'CLIN 1-GPL disc. price'!F29</f>
        <v>750000</v>
      </c>
      <c r="E3" s="29">
        <v>0</v>
      </c>
      <c r="F3" s="28">
        <v>0</v>
      </c>
      <c r="G3" s="91">
        <f>D3*F3</f>
        <v>0</v>
      </c>
      <c r="H3" s="83"/>
      <c r="I3" s="8"/>
      <c r="J3" s="8"/>
      <c r="K3" s="7"/>
      <c r="L3" s="7"/>
      <c r="M3" s="7"/>
      <c r="N3" s="7"/>
      <c r="O3" s="7"/>
      <c r="P3" s="7"/>
      <c r="Q3" s="7"/>
      <c r="R3" s="7"/>
      <c r="S3" s="7"/>
      <c r="T3" s="7"/>
      <c r="U3" s="7"/>
      <c r="V3" s="7"/>
      <c r="W3" s="7"/>
      <c r="X3" s="7"/>
      <c r="Y3" s="7"/>
      <c r="Z3" s="7"/>
      <c r="AA3" s="7"/>
      <c r="AB3" s="7"/>
      <c r="AC3" s="7"/>
      <c r="AD3" s="7"/>
      <c r="AE3" s="7"/>
      <c r="AF3" s="7"/>
      <c r="AG3" s="7"/>
      <c r="AH3" s="7"/>
      <c r="AI3" s="7"/>
    </row>
    <row r="4" spans="1:35" s="21" customFormat="1" x14ac:dyDescent="0.35">
      <c r="A4" s="7"/>
      <c r="B4" s="90" t="s">
        <v>97</v>
      </c>
      <c r="C4" s="27" t="s">
        <v>78</v>
      </c>
      <c r="D4" s="64">
        <f>0.1*'CLIN 1-GPL disc. price'!F29</f>
        <v>7500000</v>
      </c>
      <c r="E4" s="29">
        <v>0</v>
      </c>
      <c r="F4" s="28">
        <v>0</v>
      </c>
      <c r="G4" s="91">
        <f>D4*F4</f>
        <v>0</v>
      </c>
      <c r="H4" s="83"/>
      <c r="I4" s="8"/>
      <c r="J4" s="8"/>
      <c r="K4" s="7"/>
      <c r="L4" s="7"/>
      <c r="M4" s="7"/>
      <c r="N4" s="7"/>
      <c r="O4" s="7"/>
      <c r="P4" s="7"/>
      <c r="Q4" s="7"/>
      <c r="R4" s="7"/>
      <c r="S4" s="7"/>
      <c r="T4" s="7"/>
      <c r="U4" s="7"/>
      <c r="V4" s="7"/>
      <c r="W4" s="7"/>
      <c r="X4" s="7"/>
      <c r="Y4" s="7"/>
      <c r="Z4" s="7"/>
      <c r="AA4" s="7"/>
      <c r="AB4" s="7"/>
      <c r="AC4" s="7"/>
      <c r="AD4" s="7"/>
      <c r="AE4" s="7"/>
      <c r="AF4" s="7"/>
      <c r="AG4" s="7"/>
      <c r="AH4" s="7"/>
      <c r="AI4" s="7"/>
    </row>
    <row r="5" spans="1:35" s="21" customFormat="1" x14ac:dyDescent="0.35">
      <c r="A5" s="7"/>
      <c r="B5" s="90" t="s">
        <v>99</v>
      </c>
      <c r="C5" s="27" t="s">
        <v>79</v>
      </c>
      <c r="D5" s="64">
        <f>0.01*'CLIN 1-GPL disc. price'!F29</f>
        <v>750000</v>
      </c>
      <c r="E5" s="29">
        <v>0</v>
      </c>
      <c r="F5" s="28">
        <v>0</v>
      </c>
      <c r="G5" s="91">
        <f>D5*F5</f>
        <v>0</v>
      </c>
      <c r="H5" s="83"/>
      <c r="I5" s="8"/>
      <c r="J5" s="8"/>
      <c r="K5" s="7"/>
      <c r="L5" s="7"/>
      <c r="M5" s="7"/>
      <c r="N5" s="7"/>
      <c r="O5" s="7"/>
      <c r="P5" s="7"/>
      <c r="Q5" s="7"/>
      <c r="R5" s="7"/>
      <c r="S5" s="7"/>
      <c r="T5" s="7"/>
      <c r="U5" s="7"/>
      <c r="V5" s="7"/>
      <c r="W5" s="7"/>
      <c r="X5" s="7"/>
      <c r="Y5" s="7"/>
      <c r="Z5" s="7"/>
      <c r="AA5" s="7"/>
      <c r="AB5" s="7"/>
      <c r="AC5" s="7"/>
      <c r="AD5" s="7"/>
      <c r="AE5" s="7"/>
      <c r="AF5" s="7"/>
      <c r="AG5" s="7"/>
      <c r="AH5" s="7"/>
      <c r="AI5" s="7"/>
    </row>
    <row r="6" spans="1:35" s="21" customFormat="1" x14ac:dyDescent="0.35">
      <c r="A6" s="7"/>
      <c r="B6" s="90" t="s">
        <v>101</v>
      </c>
      <c r="C6" s="27" t="s">
        <v>80</v>
      </c>
      <c r="D6" s="64">
        <f>0.88*'CLIN 1-GPL disc. price'!F29</f>
        <v>66000000</v>
      </c>
      <c r="E6" s="29">
        <v>0</v>
      </c>
      <c r="F6" s="28">
        <v>0</v>
      </c>
      <c r="G6" s="91">
        <f>D6*F6</f>
        <v>0</v>
      </c>
      <c r="H6" s="83"/>
      <c r="I6" s="8"/>
      <c r="J6" s="8"/>
      <c r="K6" s="7"/>
      <c r="L6" s="7"/>
      <c r="M6" s="7"/>
      <c r="N6" s="7"/>
      <c r="O6" s="7"/>
      <c r="P6" s="7"/>
      <c r="Q6" s="7"/>
      <c r="R6" s="7"/>
      <c r="S6" s="7"/>
      <c r="T6" s="7"/>
      <c r="U6" s="7"/>
      <c r="V6" s="7"/>
      <c r="W6" s="7"/>
      <c r="X6" s="7"/>
      <c r="Y6" s="7"/>
      <c r="Z6" s="7"/>
      <c r="AA6" s="7"/>
      <c r="AB6" s="7"/>
      <c r="AC6" s="7"/>
      <c r="AD6" s="7"/>
      <c r="AE6" s="7"/>
      <c r="AF6" s="7"/>
      <c r="AG6" s="7"/>
      <c r="AH6" s="7"/>
      <c r="AI6" s="7"/>
    </row>
    <row r="7" spans="1:35" s="21" customFormat="1" ht="16" thickBot="1" x14ac:dyDescent="0.4">
      <c r="A7" s="7"/>
      <c r="B7" s="116" t="s">
        <v>235</v>
      </c>
      <c r="C7" s="117"/>
      <c r="D7" s="117"/>
      <c r="E7" s="117"/>
      <c r="F7" s="117"/>
      <c r="G7" s="92">
        <f>SUM(G3:G6)</f>
        <v>0</v>
      </c>
      <c r="H7" s="93"/>
      <c r="I7" s="7"/>
      <c r="J7" s="7"/>
      <c r="K7" s="7"/>
      <c r="L7" s="7"/>
      <c r="M7" s="7"/>
      <c r="N7" s="7"/>
      <c r="O7" s="7"/>
      <c r="P7" s="7"/>
      <c r="Q7" s="7"/>
      <c r="R7" s="7"/>
      <c r="S7" s="7"/>
      <c r="T7" s="7"/>
      <c r="U7" s="7"/>
      <c r="V7" s="7"/>
      <c r="W7" s="7"/>
      <c r="X7" s="7"/>
      <c r="Y7" s="7"/>
      <c r="Z7" s="7"/>
      <c r="AA7" s="7"/>
      <c r="AB7" s="7"/>
      <c r="AC7" s="7"/>
      <c r="AD7" s="7"/>
      <c r="AE7" s="7"/>
      <c r="AF7" s="7"/>
      <c r="AG7" s="7"/>
      <c r="AH7" s="7"/>
      <c r="AI7" s="7"/>
    </row>
    <row r="8" spans="1:35" s="21" customFormat="1" ht="13" x14ac:dyDescent="0.3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18.5" x14ac:dyDescent="0.35">
      <c r="B9" s="121" t="s">
        <v>87</v>
      </c>
      <c r="C9" s="121"/>
      <c r="D9" s="121"/>
      <c r="E9" s="121"/>
      <c r="F9" s="121"/>
      <c r="G9" s="121"/>
      <c r="H9" s="121"/>
      <c r="I9" s="1"/>
      <c r="J9" s="1"/>
    </row>
    <row r="10" spans="1:35" ht="51.75" customHeight="1" x14ac:dyDescent="0.35">
      <c r="B10" s="122" t="s">
        <v>229</v>
      </c>
      <c r="C10" s="122"/>
      <c r="D10" s="122"/>
      <c r="E10" s="122"/>
      <c r="F10" s="122"/>
      <c r="G10" s="122"/>
      <c r="H10" s="122"/>
      <c r="I10" s="1"/>
      <c r="J10" s="1"/>
    </row>
    <row r="11" spans="1:35" ht="39.75" customHeight="1" x14ac:dyDescent="0.35">
      <c r="B11" s="22" t="s">
        <v>88</v>
      </c>
      <c r="C11" s="113" t="s">
        <v>89</v>
      </c>
      <c r="D11" s="113"/>
      <c r="E11" s="113"/>
      <c r="F11" s="113"/>
      <c r="G11" s="113"/>
      <c r="H11" s="113"/>
      <c r="I11" s="1"/>
      <c r="J11" s="1"/>
    </row>
    <row r="12" spans="1:35" x14ac:dyDescent="0.35">
      <c r="F12" s="1"/>
      <c r="H12" s="1"/>
      <c r="I12" s="1"/>
      <c r="J12" s="1"/>
    </row>
    <row r="13" spans="1:35" x14ac:dyDescent="0.35">
      <c r="F13" s="1"/>
      <c r="H13" s="1"/>
      <c r="I13" s="1"/>
      <c r="J13" s="1"/>
    </row>
  </sheetData>
  <mergeCells count="4">
    <mergeCell ref="B7:F7"/>
    <mergeCell ref="B9:H9"/>
    <mergeCell ref="B10:H10"/>
    <mergeCell ref="C11:H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workbookViewId="0">
      <selection activeCell="B2" sqref="B2:G5"/>
    </sheetView>
  </sheetViews>
  <sheetFormatPr defaultColWidth="9.1796875" defaultRowHeight="15.5" x14ac:dyDescent="0.35"/>
  <cols>
    <col min="1" max="1" width="9.1796875" style="8"/>
    <col min="2" max="2" width="11" style="11" customWidth="1"/>
    <col min="3" max="3" width="46.54296875" style="12" customWidth="1"/>
    <col min="4" max="4" width="18.1796875" style="12" customWidth="1"/>
    <col min="5" max="5" width="15.1796875" style="13" customWidth="1"/>
    <col min="6" max="6" width="15.453125" style="13" customWidth="1"/>
    <col min="7" max="7" width="15.81640625" style="1" customWidth="1"/>
    <col min="8" max="10" width="15.81640625" style="14" customWidth="1"/>
    <col min="11" max="11" width="14.81640625" style="7" customWidth="1"/>
    <col min="12" max="12" width="12.26953125" style="7" bestFit="1" customWidth="1"/>
    <col min="13" max="13" width="41.1796875" style="7" customWidth="1"/>
    <col min="14" max="14" width="25.81640625" style="7" customWidth="1"/>
    <col min="15" max="15" width="9.54296875" style="7" bestFit="1" customWidth="1"/>
    <col min="16" max="35" width="9.1796875" style="7"/>
    <col min="36" max="16384" width="9.1796875" style="8"/>
  </cols>
  <sheetData>
    <row r="1" spans="1:11" ht="16" thickBot="1" x14ac:dyDescent="0.4">
      <c r="A1" s="4"/>
      <c r="B1" s="5"/>
      <c r="C1" s="23"/>
      <c r="D1" s="23"/>
      <c r="E1" s="23"/>
      <c r="F1" s="23"/>
      <c r="G1" s="23"/>
      <c r="H1" s="6"/>
      <c r="I1" s="6"/>
      <c r="J1" s="6"/>
    </row>
    <row r="2" spans="1:11" ht="93" x14ac:dyDescent="0.35">
      <c r="B2" s="77" t="s">
        <v>225</v>
      </c>
      <c r="C2" s="86" t="s">
        <v>231</v>
      </c>
      <c r="D2" s="108" t="s">
        <v>82</v>
      </c>
      <c r="E2" s="108"/>
      <c r="F2" s="94" t="s">
        <v>83</v>
      </c>
      <c r="G2" s="95" t="s">
        <v>84</v>
      </c>
      <c r="H2" s="80" t="s">
        <v>13</v>
      </c>
      <c r="I2" s="7"/>
      <c r="J2" s="7"/>
    </row>
    <row r="3" spans="1:11" x14ac:dyDescent="0.35">
      <c r="B3" s="90" t="s">
        <v>227</v>
      </c>
      <c r="C3" s="2" t="s">
        <v>85</v>
      </c>
      <c r="D3" s="123">
        <f>0.2*'CLIN 1-GPL disc. price'!F29</f>
        <v>15000000</v>
      </c>
      <c r="E3" s="123"/>
      <c r="F3" s="28">
        <v>0</v>
      </c>
      <c r="G3" s="91">
        <f>D3*F3</f>
        <v>0</v>
      </c>
      <c r="H3" s="83"/>
      <c r="I3" s="7"/>
      <c r="J3" s="7"/>
    </row>
    <row r="4" spans="1:11" x14ac:dyDescent="0.35">
      <c r="B4" s="90" t="s">
        <v>228</v>
      </c>
      <c r="C4" s="33" t="s">
        <v>86</v>
      </c>
      <c r="D4" s="123">
        <f>0.2*'CLIN 1-GPL disc. price'!F29</f>
        <v>15000000</v>
      </c>
      <c r="E4" s="123"/>
      <c r="F4" s="28">
        <v>0</v>
      </c>
      <c r="G4" s="91">
        <f>D4*F4</f>
        <v>0</v>
      </c>
      <c r="H4" s="83"/>
      <c r="I4" s="7"/>
      <c r="J4" s="7"/>
    </row>
    <row r="5" spans="1:11" ht="16" thickBot="1" x14ac:dyDescent="0.4">
      <c r="B5" s="124" t="s">
        <v>234</v>
      </c>
      <c r="C5" s="125"/>
      <c r="D5" s="125"/>
      <c r="E5" s="126"/>
      <c r="F5" s="96"/>
      <c r="G5" s="92">
        <f>SUM(G3:G4)</f>
        <v>0</v>
      </c>
      <c r="H5" s="97"/>
      <c r="I5" s="8"/>
      <c r="J5" s="8"/>
      <c r="K5" s="8"/>
    </row>
    <row r="6" spans="1:11" ht="13" x14ac:dyDescent="0.35">
      <c r="B6" s="8"/>
      <c r="C6" s="8"/>
      <c r="D6" s="8"/>
      <c r="E6" s="8"/>
      <c r="F6" s="8"/>
      <c r="G6" s="8"/>
      <c r="H6" s="8"/>
      <c r="I6" s="8"/>
      <c r="J6" s="8"/>
      <c r="K6" s="8"/>
    </row>
    <row r="7" spans="1:11" ht="18.5" x14ac:dyDescent="0.35">
      <c r="B7" s="121" t="s">
        <v>87</v>
      </c>
      <c r="C7" s="121"/>
      <c r="D7" s="121"/>
      <c r="E7" s="121"/>
      <c r="F7" s="121"/>
      <c r="G7" s="121"/>
      <c r="H7" s="121"/>
      <c r="I7" s="1"/>
      <c r="J7" s="1"/>
    </row>
    <row r="8" spans="1:11" ht="57" customHeight="1" x14ac:dyDescent="0.35">
      <c r="B8" s="122" t="s">
        <v>229</v>
      </c>
      <c r="C8" s="122"/>
      <c r="D8" s="122"/>
      <c r="E8" s="122"/>
      <c r="F8" s="122"/>
      <c r="G8" s="122"/>
      <c r="H8" s="122"/>
      <c r="I8" s="1"/>
      <c r="J8" s="1"/>
    </row>
    <row r="9" spans="1:11" ht="138.75" customHeight="1" x14ac:dyDescent="0.35">
      <c r="B9" s="22" t="s">
        <v>88</v>
      </c>
      <c r="C9" s="113" t="s">
        <v>90</v>
      </c>
      <c r="D9" s="113"/>
      <c r="E9" s="113"/>
      <c r="F9" s="113"/>
      <c r="G9" s="113"/>
      <c r="H9" s="113"/>
      <c r="I9" s="1"/>
      <c r="J9" s="1"/>
    </row>
    <row r="10" spans="1:11" x14ac:dyDescent="0.35">
      <c r="F10" s="1"/>
      <c r="H10" s="1"/>
      <c r="I10" s="1"/>
      <c r="J10" s="1"/>
    </row>
    <row r="11" spans="1:11" x14ac:dyDescent="0.35">
      <c r="F11" s="1"/>
      <c r="H11" s="1"/>
      <c r="I11" s="1"/>
      <c r="J11" s="1"/>
    </row>
  </sheetData>
  <mergeCells count="7">
    <mergeCell ref="C9:H9"/>
    <mergeCell ref="D2:E2"/>
    <mergeCell ref="D3:E3"/>
    <mergeCell ref="D4:E4"/>
    <mergeCell ref="B5:E5"/>
    <mergeCell ref="B7:H7"/>
    <mergeCell ref="B8:H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71"/>
  <sheetViews>
    <sheetView tabSelected="1" zoomScale="90" zoomScaleNormal="90" workbookViewId="0">
      <selection activeCell="C15" sqref="C15:C16"/>
    </sheetView>
  </sheetViews>
  <sheetFormatPr defaultColWidth="9.1796875" defaultRowHeight="15.5" x14ac:dyDescent="0.35"/>
  <cols>
    <col min="1" max="1" width="3.81640625" style="8" customWidth="1"/>
    <col min="2" max="2" width="13.1796875" style="11" customWidth="1"/>
    <col min="3" max="3" width="95" style="12" customWidth="1"/>
    <col min="4" max="4" width="13.54296875" style="13" customWidth="1"/>
    <col min="5" max="5" width="16" style="13" customWidth="1"/>
    <col min="6" max="6" width="21.1796875" style="17" customWidth="1"/>
    <col min="7" max="7" width="21.1796875" style="1" customWidth="1"/>
    <col min="8" max="8" width="21.1796875" style="18" customWidth="1"/>
    <col min="9" max="10" width="21.81640625" style="14" customWidth="1"/>
    <col min="11" max="11" width="21.81640625" style="15" customWidth="1"/>
    <col min="12" max="12" width="14.81640625" style="7" customWidth="1"/>
    <col min="13" max="13" width="12.26953125" style="7" bestFit="1" customWidth="1"/>
    <col min="14" max="14" width="9.1796875" style="7"/>
    <col min="15" max="16" width="9.54296875" style="7" bestFit="1" customWidth="1"/>
    <col min="17" max="36" width="9.1796875" style="7"/>
    <col min="37" max="16384" width="9.1796875" style="8"/>
  </cols>
  <sheetData>
    <row r="1" spans="2:11" ht="16" thickBot="1" x14ac:dyDescent="0.4">
      <c r="F1" s="1"/>
      <c r="H1" s="1"/>
      <c r="I1" s="1"/>
      <c r="J1" s="1"/>
      <c r="K1" s="1"/>
    </row>
    <row r="2" spans="2:11" ht="58" x14ac:dyDescent="0.35">
      <c r="B2" s="98" t="s">
        <v>230</v>
      </c>
      <c r="C2" s="99" t="s">
        <v>91</v>
      </c>
      <c r="D2" s="100" t="s">
        <v>45</v>
      </c>
      <c r="E2" s="100" t="s">
        <v>328</v>
      </c>
      <c r="F2" s="99" t="s">
        <v>92</v>
      </c>
      <c r="G2" s="99" t="s">
        <v>93</v>
      </c>
      <c r="H2" s="99" t="s">
        <v>94</v>
      </c>
      <c r="I2" s="80" t="s">
        <v>13</v>
      </c>
      <c r="J2" s="1"/>
      <c r="K2" s="1"/>
    </row>
    <row r="3" spans="2:11" ht="15.75" customHeight="1" x14ac:dyDescent="0.35">
      <c r="B3" s="101" t="s">
        <v>232</v>
      </c>
      <c r="C3" s="20" t="s">
        <v>96</v>
      </c>
      <c r="D3" s="128"/>
      <c r="E3" s="32"/>
      <c r="F3" s="30"/>
      <c r="G3" s="30"/>
      <c r="H3" s="30"/>
      <c r="I3" s="83"/>
      <c r="J3" s="1"/>
      <c r="K3" s="1"/>
    </row>
    <row r="4" spans="2:11" x14ac:dyDescent="0.35">
      <c r="B4" s="101" t="s">
        <v>233</v>
      </c>
      <c r="C4" s="20" t="s">
        <v>98</v>
      </c>
      <c r="D4" s="128"/>
      <c r="E4" s="32"/>
      <c r="F4" s="30"/>
      <c r="G4" s="30"/>
      <c r="H4" s="30"/>
      <c r="I4" s="83"/>
      <c r="J4" s="1"/>
      <c r="K4" s="1"/>
    </row>
    <row r="5" spans="2:11" x14ac:dyDescent="0.35">
      <c r="B5" s="101" t="s">
        <v>263</v>
      </c>
      <c r="C5" s="20" t="s">
        <v>100</v>
      </c>
      <c r="D5" s="128"/>
      <c r="E5" s="32"/>
      <c r="F5" s="30"/>
      <c r="G5" s="30"/>
      <c r="H5" s="30"/>
      <c r="I5" s="83"/>
      <c r="J5" s="1"/>
      <c r="K5" s="1"/>
    </row>
    <row r="6" spans="2:11" x14ac:dyDescent="0.35">
      <c r="B6" s="101" t="s">
        <v>264</v>
      </c>
      <c r="C6" s="20" t="s">
        <v>102</v>
      </c>
      <c r="D6" s="128"/>
      <c r="E6" s="32"/>
      <c r="F6" s="30"/>
      <c r="G6" s="30"/>
      <c r="H6" s="30"/>
      <c r="I6" s="83"/>
      <c r="J6" s="1"/>
      <c r="K6" s="1"/>
    </row>
    <row r="7" spans="2:11" x14ac:dyDescent="0.35">
      <c r="B7" s="101" t="s">
        <v>265</v>
      </c>
      <c r="C7" s="20" t="s">
        <v>103</v>
      </c>
      <c r="D7" s="128"/>
      <c r="E7" s="32"/>
      <c r="F7" s="30"/>
      <c r="G7" s="30"/>
      <c r="H7" s="30"/>
      <c r="I7" s="83"/>
    </row>
    <row r="8" spans="2:11" x14ac:dyDescent="0.35">
      <c r="B8" s="101" t="s">
        <v>266</v>
      </c>
      <c r="C8" s="19" t="s">
        <v>104</v>
      </c>
      <c r="D8" s="128"/>
      <c r="E8" s="32"/>
      <c r="F8" s="30"/>
      <c r="G8" s="30"/>
      <c r="H8" s="30"/>
      <c r="I8" s="83"/>
    </row>
    <row r="9" spans="2:11" x14ac:dyDescent="0.35">
      <c r="B9" s="101" t="s">
        <v>267</v>
      </c>
      <c r="C9" s="19" t="s">
        <v>105</v>
      </c>
      <c r="D9" s="128"/>
      <c r="E9" s="32"/>
      <c r="F9" s="30"/>
      <c r="G9" s="30"/>
      <c r="H9" s="30"/>
      <c r="I9" s="83"/>
    </row>
    <row r="10" spans="2:11" x14ac:dyDescent="0.35">
      <c r="B10" s="101" t="s">
        <v>268</v>
      </c>
      <c r="C10" s="19" t="s">
        <v>106</v>
      </c>
      <c r="D10" s="128"/>
      <c r="E10" s="32"/>
      <c r="F10" s="30"/>
      <c r="G10" s="30"/>
      <c r="H10" s="30"/>
      <c r="I10" s="83"/>
    </row>
    <row r="11" spans="2:11" x14ac:dyDescent="0.35">
      <c r="B11" s="101" t="s">
        <v>269</v>
      </c>
      <c r="C11" s="20" t="s">
        <v>107</v>
      </c>
      <c r="D11" s="128"/>
      <c r="E11" s="32"/>
      <c r="F11" s="30"/>
      <c r="G11" s="30"/>
      <c r="H11" s="30"/>
      <c r="I11" s="83"/>
    </row>
    <row r="12" spans="2:11" x14ac:dyDescent="0.35">
      <c r="B12" s="101" t="s">
        <v>270</v>
      </c>
      <c r="C12" s="20" t="s">
        <v>108</v>
      </c>
      <c r="D12" s="128"/>
      <c r="E12" s="32"/>
      <c r="F12" s="30"/>
      <c r="G12" s="30"/>
      <c r="H12" s="30"/>
      <c r="I12" s="83"/>
    </row>
    <row r="13" spans="2:11" x14ac:dyDescent="0.35">
      <c r="B13" s="101" t="s">
        <v>271</v>
      </c>
      <c r="C13" s="20" t="s">
        <v>109</v>
      </c>
      <c r="D13" s="128"/>
      <c r="E13" s="32"/>
      <c r="F13" s="30"/>
      <c r="G13" s="30"/>
      <c r="H13" s="30"/>
      <c r="I13" s="83"/>
    </row>
    <row r="14" spans="2:11" x14ac:dyDescent="0.35">
      <c r="B14" s="101" t="s">
        <v>272</v>
      </c>
      <c r="C14" s="19" t="s">
        <v>110</v>
      </c>
      <c r="D14" s="128"/>
      <c r="E14" s="32"/>
      <c r="F14" s="30"/>
      <c r="G14" s="30"/>
      <c r="H14" s="30"/>
      <c r="I14" s="83"/>
    </row>
    <row r="15" spans="2:11" x14ac:dyDescent="0.35">
      <c r="B15" s="101" t="s">
        <v>273</v>
      </c>
      <c r="C15" s="19" t="s">
        <v>111</v>
      </c>
      <c r="D15" s="128"/>
      <c r="E15" s="32"/>
      <c r="F15" s="30"/>
      <c r="G15" s="30"/>
      <c r="H15" s="30"/>
      <c r="I15" s="83"/>
    </row>
    <row r="16" spans="2:11" x14ac:dyDescent="0.35">
      <c r="B16" s="101" t="s">
        <v>274</v>
      </c>
      <c r="C16" s="19" t="s">
        <v>112</v>
      </c>
      <c r="D16" s="128"/>
      <c r="E16" s="32"/>
      <c r="F16" s="30"/>
      <c r="G16" s="30"/>
      <c r="H16" s="30"/>
      <c r="I16" s="83"/>
    </row>
    <row r="17" spans="2:9" x14ac:dyDescent="0.35">
      <c r="B17" s="101" t="s">
        <v>275</v>
      </c>
      <c r="C17" s="19" t="s">
        <v>113</v>
      </c>
      <c r="D17" s="128"/>
      <c r="E17" s="32"/>
      <c r="F17" s="30"/>
      <c r="G17" s="30"/>
      <c r="H17" s="30"/>
      <c r="I17" s="83"/>
    </row>
    <row r="18" spans="2:9" x14ac:dyDescent="0.35">
      <c r="B18" s="101" t="s">
        <v>276</v>
      </c>
      <c r="C18" s="19" t="s">
        <v>114</v>
      </c>
      <c r="D18" s="128"/>
      <c r="E18" s="32"/>
      <c r="F18" s="30"/>
      <c r="G18" s="30"/>
      <c r="H18" s="30"/>
      <c r="I18" s="83"/>
    </row>
    <row r="19" spans="2:9" x14ac:dyDescent="0.35">
      <c r="B19" s="101" t="s">
        <v>277</v>
      </c>
      <c r="C19" s="19" t="s">
        <v>115</v>
      </c>
      <c r="D19" s="128"/>
      <c r="E19" s="32"/>
      <c r="F19" s="30"/>
      <c r="G19" s="30"/>
      <c r="H19" s="30"/>
      <c r="I19" s="83"/>
    </row>
    <row r="20" spans="2:9" x14ac:dyDescent="0.35">
      <c r="B20" s="101" t="s">
        <v>278</v>
      </c>
      <c r="C20" s="19" t="s">
        <v>116</v>
      </c>
      <c r="D20" s="128"/>
      <c r="E20" s="32"/>
      <c r="F20" s="30"/>
      <c r="G20" s="30"/>
      <c r="H20" s="30"/>
      <c r="I20" s="83"/>
    </row>
    <row r="21" spans="2:9" x14ac:dyDescent="0.35">
      <c r="B21" s="101" t="s">
        <v>279</v>
      </c>
      <c r="C21" s="19" t="s">
        <v>117</v>
      </c>
      <c r="D21" s="128"/>
      <c r="E21" s="32"/>
      <c r="F21" s="30"/>
      <c r="G21" s="30"/>
      <c r="H21" s="30"/>
      <c r="I21" s="83"/>
    </row>
    <row r="22" spans="2:9" x14ac:dyDescent="0.35">
      <c r="B22" s="101" t="s">
        <v>280</v>
      </c>
      <c r="C22" s="19" t="s">
        <v>118</v>
      </c>
      <c r="D22" s="128"/>
      <c r="E22" s="32"/>
      <c r="F22" s="30"/>
      <c r="G22" s="30"/>
      <c r="H22" s="30"/>
      <c r="I22" s="83"/>
    </row>
    <row r="23" spans="2:9" x14ac:dyDescent="0.35">
      <c r="B23" s="101" t="s">
        <v>281</v>
      </c>
      <c r="C23" s="19" t="s">
        <v>119</v>
      </c>
      <c r="D23" s="128"/>
      <c r="E23" s="32"/>
      <c r="F23" s="30"/>
      <c r="G23" s="30"/>
      <c r="H23" s="30"/>
      <c r="I23" s="83"/>
    </row>
    <row r="24" spans="2:9" x14ac:dyDescent="0.35">
      <c r="B24" s="101" t="s">
        <v>282</v>
      </c>
      <c r="C24" s="19" t="s">
        <v>120</v>
      </c>
      <c r="D24" s="128"/>
      <c r="E24" s="32"/>
      <c r="F24" s="30"/>
      <c r="G24" s="30"/>
      <c r="H24" s="30"/>
      <c r="I24" s="83"/>
    </row>
    <row r="25" spans="2:9" x14ac:dyDescent="0.35">
      <c r="B25" s="101" t="s">
        <v>283</v>
      </c>
      <c r="C25" s="19" t="s">
        <v>121</v>
      </c>
      <c r="D25" s="128"/>
      <c r="E25" s="32"/>
      <c r="F25" s="30"/>
      <c r="G25" s="30"/>
      <c r="H25" s="30"/>
      <c r="I25" s="83"/>
    </row>
    <row r="26" spans="2:9" x14ac:dyDescent="0.35">
      <c r="B26" s="101" t="s">
        <v>284</v>
      </c>
      <c r="C26" s="19" t="s">
        <v>122</v>
      </c>
      <c r="D26" s="128"/>
      <c r="E26" s="32"/>
      <c r="F26" s="30"/>
      <c r="G26" s="30"/>
      <c r="H26" s="30"/>
      <c r="I26" s="83"/>
    </row>
    <row r="27" spans="2:9" x14ac:dyDescent="0.35">
      <c r="B27" s="101" t="s">
        <v>285</v>
      </c>
      <c r="C27" s="19" t="s">
        <v>123</v>
      </c>
      <c r="D27" s="128"/>
      <c r="E27" s="32"/>
      <c r="F27" s="30"/>
      <c r="G27" s="30"/>
      <c r="H27" s="30"/>
      <c r="I27" s="83"/>
    </row>
    <row r="28" spans="2:9" x14ac:dyDescent="0.35">
      <c r="B28" s="101" t="s">
        <v>286</v>
      </c>
      <c r="C28" s="19" t="s">
        <v>124</v>
      </c>
      <c r="D28" s="128"/>
      <c r="E28" s="32"/>
      <c r="F28" s="30"/>
      <c r="G28" s="30"/>
      <c r="H28" s="30"/>
      <c r="I28" s="83"/>
    </row>
    <row r="29" spans="2:9" x14ac:dyDescent="0.35">
      <c r="B29" s="101" t="s">
        <v>287</v>
      </c>
      <c r="C29" s="19" t="s">
        <v>125</v>
      </c>
      <c r="D29" s="128"/>
      <c r="E29" s="32"/>
      <c r="F29" s="30"/>
      <c r="G29" s="30"/>
      <c r="H29" s="30"/>
      <c r="I29" s="83"/>
    </row>
    <row r="30" spans="2:9" x14ac:dyDescent="0.35">
      <c r="B30" s="101" t="s">
        <v>288</v>
      </c>
      <c r="C30" s="19" t="s">
        <v>126</v>
      </c>
      <c r="D30" s="128"/>
      <c r="E30" s="32"/>
      <c r="F30" s="30"/>
      <c r="G30" s="30"/>
      <c r="H30" s="30"/>
      <c r="I30" s="83"/>
    </row>
    <row r="31" spans="2:9" x14ac:dyDescent="0.35">
      <c r="B31" s="101" t="s">
        <v>289</v>
      </c>
      <c r="C31" s="19" t="s">
        <v>127</v>
      </c>
      <c r="D31" s="128"/>
      <c r="E31" s="32"/>
      <c r="F31" s="30"/>
      <c r="G31" s="30"/>
      <c r="H31" s="30"/>
      <c r="I31" s="83"/>
    </row>
    <row r="32" spans="2:9" x14ac:dyDescent="0.35">
      <c r="B32" s="101" t="s">
        <v>290</v>
      </c>
      <c r="C32" s="19" t="s">
        <v>128</v>
      </c>
      <c r="D32" s="128"/>
      <c r="E32" s="32"/>
      <c r="F32" s="30"/>
      <c r="G32" s="30"/>
      <c r="H32" s="30"/>
      <c r="I32" s="83"/>
    </row>
    <row r="33" spans="2:9" x14ac:dyDescent="0.35">
      <c r="B33" s="101" t="s">
        <v>291</v>
      </c>
      <c r="C33" s="19" t="s">
        <v>129</v>
      </c>
      <c r="D33" s="128"/>
      <c r="E33" s="32"/>
      <c r="F33" s="30"/>
      <c r="G33" s="30"/>
      <c r="H33" s="30"/>
      <c r="I33" s="83"/>
    </row>
    <row r="34" spans="2:9" x14ac:dyDescent="0.35">
      <c r="B34" s="101" t="s">
        <v>292</v>
      </c>
      <c r="C34" s="19" t="s">
        <v>130</v>
      </c>
      <c r="D34" s="128"/>
      <c r="E34" s="32"/>
      <c r="F34" s="30"/>
      <c r="G34" s="30"/>
      <c r="H34" s="30"/>
      <c r="I34" s="83"/>
    </row>
    <row r="35" spans="2:9" x14ac:dyDescent="0.35">
      <c r="B35" s="101" t="s">
        <v>293</v>
      </c>
      <c r="C35" s="20" t="s">
        <v>131</v>
      </c>
      <c r="D35" s="128"/>
      <c r="E35" s="32"/>
      <c r="F35" s="30"/>
      <c r="G35" s="30"/>
      <c r="H35" s="30"/>
      <c r="I35" s="83"/>
    </row>
    <row r="36" spans="2:9" x14ac:dyDescent="0.35">
      <c r="B36" s="101" t="s">
        <v>294</v>
      </c>
      <c r="C36" s="20" t="s">
        <v>132</v>
      </c>
      <c r="D36" s="128"/>
      <c r="E36" s="32"/>
      <c r="F36" s="30"/>
      <c r="G36" s="30"/>
      <c r="H36" s="30"/>
      <c r="I36" s="83"/>
    </row>
    <row r="37" spans="2:9" x14ac:dyDescent="0.35">
      <c r="B37" s="101" t="s">
        <v>295</v>
      </c>
      <c r="C37" s="20" t="s">
        <v>133</v>
      </c>
      <c r="D37" s="128"/>
      <c r="E37" s="32"/>
      <c r="F37" s="30"/>
      <c r="G37" s="30"/>
      <c r="H37" s="30"/>
      <c r="I37" s="83"/>
    </row>
    <row r="38" spans="2:9" x14ac:dyDescent="0.35">
      <c r="B38" s="101" t="s">
        <v>296</v>
      </c>
      <c r="C38" s="20" t="s">
        <v>134</v>
      </c>
      <c r="D38" s="128"/>
      <c r="E38" s="32"/>
      <c r="F38" s="30"/>
      <c r="G38" s="30"/>
      <c r="H38" s="30"/>
      <c r="I38" s="83"/>
    </row>
    <row r="39" spans="2:9" x14ac:dyDescent="0.35">
      <c r="B39" s="101" t="s">
        <v>297</v>
      </c>
      <c r="C39" s="19" t="s">
        <v>135</v>
      </c>
      <c r="D39" s="128"/>
      <c r="E39" s="32"/>
      <c r="F39" s="30"/>
      <c r="G39" s="30"/>
      <c r="H39" s="30"/>
      <c r="I39" s="83"/>
    </row>
    <row r="40" spans="2:9" x14ac:dyDescent="0.35">
      <c r="B40" s="101" t="s">
        <v>298</v>
      </c>
      <c r="C40" s="19" t="s">
        <v>136</v>
      </c>
      <c r="D40" s="128"/>
      <c r="E40" s="32"/>
      <c r="F40" s="30"/>
      <c r="G40" s="30"/>
      <c r="H40" s="30"/>
      <c r="I40" s="83"/>
    </row>
    <row r="41" spans="2:9" x14ac:dyDescent="0.35">
      <c r="B41" s="101" t="s">
        <v>299</v>
      </c>
      <c r="C41" s="19" t="s">
        <v>137</v>
      </c>
      <c r="D41" s="128"/>
      <c r="E41" s="32"/>
      <c r="F41" s="30"/>
      <c r="G41" s="30"/>
      <c r="H41" s="30"/>
      <c r="I41" s="83"/>
    </row>
    <row r="42" spans="2:9" x14ac:dyDescent="0.35">
      <c r="B42" s="101" t="s">
        <v>300</v>
      </c>
      <c r="C42" s="20" t="s">
        <v>138</v>
      </c>
      <c r="D42" s="128"/>
      <c r="E42" s="32"/>
      <c r="F42" s="30"/>
      <c r="G42" s="30"/>
      <c r="H42" s="30"/>
      <c r="I42" s="83"/>
    </row>
    <row r="43" spans="2:9" x14ac:dyDescent="0.35">
      <c r="B43" s="101" t="s">
        <v>301</v>
      </c>
      <c r="C43" s="20" t="s">
        <v>139</v>
      </c>
      <c r="D43" s="128"/>
      <c r="E43" s="32"/>
      <c r="F43" s="30"/>
      <c r="G43" s="30"/>
      <c r="H43" s="30"/>
      <c r="I43" s="83"/>
    </row>
    <row r="44" spans="2:9" x14ac:dyDescent="0.35">
      <c r="B44" s="101" t="s">
        <v>302</v>
      </c>
      <c r="C44" s="20" t="s">
        <v>140</v>
      </c>
      <c r="D44" s="128"/>
      <c r="E44" s="32"/>
      <c r="F44" s="30"/>
      <c r="G44" s="30"/>
      <c r="H44" s="30"/>
      <c r="I44" s="83"/>
    </row>
    <row r="45" spans="2:9" x14ac:dyDescent="0.35">
      <c r="B45" s="101" t="s">
        <v>303</v>
      </c>
      <c r="C45" s="20" t="s">
        <v>141</v>
      </c>
      <c r="D45" s="128"/>
      <c r="E45" s="32"/>
      <c r="F45" s="30"/>
      <c r="G45" s="30"/>
      <c r="H45" s="30"/>
      <c r="I45" s="83"/>
    </row>
    <row r="46" spans="2:9" x14ac:dyDescent="0.35">
      <c r="B46" s="101" t="s">
        <v>304</v>
      </c>
      <c r="C46" s="20" t="s">
        <v>142</v>
      </c>
      <c r="D46" s="128"/>
      <c r="E46" s="32"/>
      <c r="F46" s="30"/>
      <c r="G46" s="30"/>
      <c r="H46" s="30"/>
      <c r="I46" s="83"/>
    </row>
    <row r="47" spans="2:9" x14ac:dyDescent="0.35">
      <c r="B47" s="101" t="s">
        <v>305</v>
      </c>
      <c r="C47" s="20" t="s">
        <v>143</v>
      </c>
      <c r="D47" s="128"/>
      <c r="E47" s="32"/>
      <c r="F47" s="30"/>
      <c r="G47" s="30"/>
      <c r="H47" s="30"/>
      <c r="I47" s="83"/>
    </row>
    <row r="48" spans="2:9" x14ac:dyDescent="0.35">
      <c r="B48" s="101" t="s">
        <v>306</v>
      </c>
      <c r="C48" s="20" t="s">
        <v>144</v>
      </c>
      <c r="D48" s="128"/>
      <c r="E48" s="32"/>
      <c r="F48" s="30"/>
      <c r="G48" s="30"/>
      <c r="H48" s="30"/>
      <c r="I48" s="83"/>
    </row>
    <row r="49" spans="2:9" x14ac:dyDescent="0.35">
      <c r="B49" s="101" t="s">
        <v>307</v>
      </c>
      <c r="C49" s="20" t="s">
        <v>145</v>
      </c>
      <c r="D49" s="128"/>
      <c r="E49" s="32"/>
      <c r="F49" s="30"/>
      <c r="G49" s="30"/>
      <c r="H49" s="30"/>
      <c r="I49" s="83"/>
    </row>
    <row r="50" spans="2:9" x14ac:dyDescent="0.35">
      <c r="B50" s="101" t="s">
        <v>308</v>
      </c>
      <c r="C50" s="19" t="s">
        <v>146</v>
      </c>
      <c r="D50" s="128"/>
      <c r="E50" s="32"/>
      <c r="F50" s="30"/>
      <c r="G50" s="30"/>
      <c r="H50" s="30"/>
      <c r="I50" s="83"/>
    </row>
    <row r="51" spans="2:9" x14ac:dyDescent="0.35">
      <c r="B51" s="101" t="s">
        <v>309</v>
      </c>
      <c r="C51" s="19" t="s">
        <v>147</v>
      </c>
      <c r="D51" s="128"/>
      <c r="E51" s="32"/>
      <c r="F51" s="30"/>
      <c r="G51" s="30"/>
      <c r="H51" s="30"/>
      <c r="I51" s="83"/>
    </row>
    <row r="52" spans="2:9" x14ac:dyDescent="0.35">
      <c r="B52" s="101" t="s">
        <v>310</v>
      </c>
      <c r="C52" s="19" t="s">
        <v>148</v>
      </c>
      <c r="D52" s="128"/>
      <c r="E52" s="32"/>
      <c r="F52" s="30"/>
      <c r="G52" s="30"/>
      <c r="H52" s="30"/>
      <c r="I52" s="83"/>
    </row>
    <row r="53" spans="2:9" x14ac:dyDescent="0.35">
      <c r="B53" s="101" t="s">
        <v>311</v>
      </c>
      <c r="C53" s="20" t="s">
        <v>149</v>
      </c>
      <c r="D53" s="128"/>
      <c r="E53" s="32"/>
      <c r="F53" s="30"/>
      <c r="G53" s="30"/>
      <c r="H53" s="30"/>
      <c r="I53" s="83"/>
    </row>
    <row r="54" spans="2:9" x14ac:dyDescent="0.35">
      <c r="B54" s="101" t="s">
        <v>312</v>
      </c>
      <c r="C54" s="20" t="s">
        <v>150</v>
      </c>
      <c r="D54" s="128"/>
      <c r="E54" s="32"/>
      <c r="F54" s="30"/>
      <c r="G54" s="30"/>
      <c r="H54" s="30"/>
      <c r="I54" s="83"/>
    </row>
    <row r="55" spans="2:9" x14ac:dyDescent="0.35">
      <c r="B55" s="101" t="s">
        <v>313</v>
      </c>
      <c r="C55" s="20" t="s">
        <v>151</v>
      </c>
      <c r="D55" s="128"/>
      <c r="E55" s="32"/>
      <c r="F55" s="30"/>
      <c r="G55" s="30"/>
      <c r="H55" s="30"/>
      <c r="I55" s="83"/>
    </row>
    <row r="56" spans="2:9" x14ac:dyDescent="0.35">
      <c r="B56" s="101" t="s">
        <v>314</v>
      </c>
      <c r="C56" s="20" t="s">
        <v>152</v>
      </c>
      <c r="D56" s="128"/>
      <c r="E56" s="32"/>
      <c r="F56" s="30"/>
      <c r="G56" s="30"/>
      <c r="H56" s="30"/>
      <c r="I56" s="83"/>
    </row>
    <row r="57" spans="2:9" x14ac:dyDescent="0.35">
      <c r="B57" s="101" t="s">
        <v>315</v>
      </c>
      <c r="C57" s="20" t="s">
        <v>153</v>
      </c>
      <c r="D57" s="128"/>
      <c r="E57" s="32"/>
      <c r="F57" s="30"/>
      <c r="G57" s="30"/>
      <c r="H57" s="30"/>
      <c r="I57" s="83"/>
    </row>
    <row r="58" spans="2:9" x14ac:dyDescent="0.35">
      <c r="B58" s="101" t="s">
        <v>316</v>
      </c>
      <c r="C58" s="20" t="s">
        <v>154</v>
      </c>
      <c r="D58" s="128"/>
      <c r="E58" s="32"/>
      <c r="F58" s="30"/>
      <c r="G58" s="30"/>
      <c r="H58" s="30"/>
      <c r="I58" s="83"/>
    </row>
    <row r="59" spans="2:9" x14ac:dyDescent="0.35">
      <c r="B59" s="101" t="s">
        <v>317</v>
      </c>
      <c r="C59" s="20" t="s">
        <v>155</v>
      </c>
      <c r="D59" s="128"/>
      <c r="E59" s="32"/>
      <c r="F59" s="30"/>
      <c r="G59" s="30"/>
      <c r="H59" s="30"/>
      <c r="I59" s="83"/>
    </row>
    <row r="60" spans="2:9" x14ac:dyDescent="0.35">
      <c r="B60" s="101" t="s">
        <v>318</v>
      </c>
      <c r="C60" s="20" t="s">
        <v>156</v>
      </c>
      <c r="D60" s="128"/>
      <c r="E60" s="32"/>
      <c r="F60" s="30"/>
      <c r="G60" s="30"/>
      <c r="H60" s="30"/>
      <c r="I60" s="83"/>
    </row>
    <row r="61" spans="2:9" x14ac:dyDescent="0.35">
      <c r="B61" s="101" t="s">
        <v>319</v>
      </c>
      <c r="C61" s="20" t="s">
        <v>157</v>
      </c>
      <c r="D61" s="128"/>
      <c r="E61" s="32"/>
      <c r="F61" s="30"/>
      <c r="G61" s="30"/>
      <c r="H61" s="30"/>
      <c r="I61" s="83"/>
    </row>
    <row r="62" spans="2:9" x14ac:dyDescent="0.35">
      <c r="B62" s="101" t="s">
        <v>320</v>
      </c>
      <c r="C62" s="19" t="s">
        <v>158</v>
      </c>
      <c r="D62" s="128"/>
      <c r="E62" s="32"/>
      <c r="F62" s="30"/>
      <c r="G62" s="30"/>
      <c r="H62" s="30"/>
      <c r="I62" s="83"/>
    </row>
    <row r="63" spans="2:9" ht="23.25" customHeight="1" thickBot="1" x14ac:dyDescent="0.4">
      <c r="B63" s="116" t="s">
        <v>262</v>
      </c>
      <c r="C63" s="117"/>
      <c r="D63" s="129"/>
      <c r="E63" s="102">
        <f>SUM(E3:E62)</f>
        <v>0</v>
      </c>
      <c r="F63" s="130"/>
      <c r="G63" s="131"/>
      <c r="H63" s="131"/>
      <c r="I63" s="132"/>
    </row>
    <row r="65" spans="2:9" ht="71.25" customHeight="1" x14ac:dyDescent="0.35">
      <c r="B65" s="104" t="s">
        <v>321</v>
      </c>
      <c r="C65" s="104"/>
      <c r="D65" s="104"/>
      <c r="E65" s="104"/>
      <c r="F65" s="104"/>
      <c r="G65" s="104"/>
      <c r="H65" s="104"/>
      <c r="I65" s="104"/>
    </row>
    <row r="66" spans="2:9" ht="83.25" customHeight="1" x14ac:dyDescent="0.35">
      <c r="B66" s="127" t="s">
        <v>159</v>
      </c>
      <c r="C66" s="127"/>
      <c r="D66" s="113" t="s">
        <v>160</v>
      </c>
      <c r="E66" s="113"/>
      <c r="F66" s="113"/>
      <c r="G66" s="113"/>
      <c r="H66" s="113"/>
      <c r="I66" s="113"/>
    </row>
    <row r="67" spans="2:9" ht="78" customHeight="1" x14ac:dyDescent="0.35">
      <c r="B67" s="127" t="s">
        <v>161</v>
      </c>
      <c r="C67" s="127"/>
      <c r="D67" s="113" t="s">
        <v>162</v>
      </c>
      <c r="E67" s="113"/>
      <c r="F67" s="113"/>
      <c r="G67" s="113"/>
      <c r="H67" s="113"/>
      <c r="I67" s="113"/>
    </row>
    <row r="68" spans="2:9" ht="37.5" customHeight="1" x14ac:dyDescent="0.35">
      <c r="B68" s="127" t="s">
        <v>163</v>
      </c>
      <c r="C68" s="127"/>
      <c r="D68" s="113" t="s">
        <v>164</v>
      </c>
      <c r="E68" s="113"/>
      <c r="F68" s="113"/>
      <c r="G68" s="113"/>
      <c r="H68" s="113"/>
      <c r="I68" s="113"/>
    </row>
    <row r="69" spans="2:9" ht="45.75" customHeight="1" x14ac:dyDescent="0.35">
      <c r="B69" s="127" t="s">
        <v>165</v>
      </c>
      <c r="C69" s="127"/>
      <c r="D69" s="113" t="s">
        <v>166</v>
      </c>
      <c r="E69" s="113"/>
      <c r="F69" s="113"/>
      <c r="G69" s="113"/>
      <c r="H69" s="113"/>
      <c r="I69" s="113"/>
    </row>
    <row r="70" spans="2:9" ht="98.25" customHeight="1" x14ac:dyDescent="0.35">
      <c r="B70" s="127" t="s">
        <v>167</v>
      </c>
      <c r="C70" s="127"/>
      <c r="D70" s="113" t="s">
        <v>168</v>
      </c>
      <c r="E70" s="113"/>
      <c r="F70" s="113"/>
      <c r="G70" s="113"/>
      <c r="H70" s="113"/>
      <c r="I70" s="113"/>
    </row>
    <row r="71" spans="2:9" ht="50.25" customHeight="1" x14ac:dyDescent="0.35">
      <c r="B71" s="127" t="s">
        <v>169</v>
      </c>
      <c r="C71" s="127"/>
      <c r="D71" s="113" t="s">
        <v>170</v>
      </c>
      <c r="E71" s="113"/>
      <c r="F71" s="113"/>
      <c r="G71" s="113"/>
      <c r="H71" s="113"/>
      <c r="I71" s="113"/>
    </row>
  </sheetData>
  <mergeCells count="16">
    <mergeCell ref="D3:D63"/>
    <mergeCell ref="B63:C63"/>
    <mergeCell ref="B66:C66"/>
    <mergeCell ref="F63:I63"/>
    <mergeCell ref="B65:I65"/>
    <mergeCell ref="D66:I66"/>
    <mergeCell ref="B67:C67"/>
    <mergeCell ref="B71:C71"/>
    <mergeCell ref="B68:C68"/>
    <mergeCell ref="B69:C69"/>
    <mergeCell ref="B70:C70"/>
    <mergeCell ref="D67:I67"/>
    <mergeCell ref="D68:I68"/>
    <mergeCell ref="D69:I69"/>
    <mergeCell ref="D70:I70"/>
    <mergeCell ref="D71:I71"/>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'currencies list'!$A$2:$A$20</xm:f>
          </x14:formula1>
          <xm:sqref>D3:D63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0" sqref="A20"/>
    </sheetView>
  </sheetViews>
  <sheetFormatPr defaultRowHeight="14.5" x14ac:dyDescent="0.35"/>
  <cols>
    <col min="1" max="1" width="30.54296875" bestFit="1" customWidth="1"/>
  </cols>
  <sheetData>
    <row r="1" spans="1:1" x14ac:dyDescent="0.35">
      <c r="A1" s="26" t="s">
        <v>171</v>
      </c>
    </row>
    <row r="2" spans="1:1" x14ac:dyDescent="0.35">
      <c r="A2" s="25" t="s">
        <v>172</v>
      </c>
    </row>
    <row r="3" spans="1:1" x14ac:dyDescent="0.35">
      <c r="A3" s="25" t="s">
        <v>173</v>
      </c>
    </row>
    <row r="4" spans="1:1" x14ac:dyDescent="0.35">
      <c r="A4" s="25" t="s">
        <v>174</v>
      </c>
    </row>
    <row r="5" spans="1:1" x14ac:dyDescent="0.35">
      <c r="A5" s="25" t="s">
        <v>175</v>
      </c>
    </row>
    <row r="6" spans="1:1" x14ac:dyDescent="0.35">
      <c r="A6" s="25" t="s">
        <v>176</v>
      </c>
    </row>
    <row r="7" spans="1:1" x14ac:dyDescent="0.35">
      <c r="A7" s="25" t="s">
        <v>177</v>
      </c>
    </row>
    <row r="8" spans="1:1" x14ac:dyDescent="0.35">
      <c r="A8" s="25" t="s">
        <v>178</v>
      </c>
    </row>
    <row r="9" spans="1:1" x14ac:dyDescent="0.35">
      <c r="A9" s="25" t="s">
        <v>179</v>
      </c>
    </row>
    <row r="10" spans="1:1" x14ac:dyDescent="0.35">
      <c r="A10" s="25" t="s">
        <v>180</v>
      </c>
    </row>
    <row r="11" spans="1:1" x14ac:dyDescent="0.35">
      <c r="A11" s="25" t="s">
        <v>181</v>
      </c>
    </row>
    <row r="12" spans="1:1" x14ac:dyDescent="0.35">
      <c r="A12" s="25" t="s">
        <v>182</v>
      </c>
    </row>
    <row r="13" spans="1:1" x14ac:dyDescent="0.35">
      <c r="A13" s="25" t="s">
        <v>183</v>
      </c>
    </row>
    <row r="14" spans="1:1" x14ac:dyDescent="0.35">
      <c r="A14" s="25" t="s">
        <v>184</v>
      </c>
    </row>
    <row r="15" spans="1:1" x14ac:dyDescent="0.35">
      <c r="A15" s="25" t="s">
        <v>185</v>
      </c>
    </row>
    <row r="16" spans="1:1" x14ac:dyDescent="0.35">
      <c r="A16" s="25" t="s">
        <v>186</v>
      </c>
    </row>
    <row r="17" spans="1:1" x14ac:dyDescent="0.35">
      <c r="A17" s="25" t="s">
        <v>187</v>
      </c>
    </row>
    <row r="18" spans="1:1" x14ac:dyDescent="0.35">
      <c r="A18" s="25" t="s">
        <v>188</v>
      </c>
    </row>
    <row r="19" spans="1:1" x14ac:dyDescent="0.35">
      <c r="A19" s="25" t="s">
        <v>189</v>
      </c>
    </row>
    <row r="20" spans="1:1" x14ac:dyDescent="0.35">
      <c r="A20" s="25" t="s">
        <v>190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3F46B60E951C468E5314CC5CA33D05" ma:contentTypeVersion="0" ma:contentTypeDescription="Create a new document." ma:contentTypeScope="" ma:versionID="cee01fd73ba4334f0148398fa98d4128">
  <xsd:schema xmlns:xsd="http://www.w3.org/2001/XMLSchema" xmlns:xs="http://www.w3.org/2001/XMLSchema" xmlns:p="http://schemas.microsoft.com/office/2006/metadata/properties" xmlns:ns2="http://schemas.microsoft.com/sharepoint/v3/fields" targetNamespace="http://schemas.microsoft.com/office/2006/metadata/properties" ma:root="true" ma:fieldsID="44bc3ccea7c927039c22391ff1848ebd" ns2:_="">
    <xsd:import namespace="http://schemas.microsoft.com/sharepoint/v3/fields"/>
    <xsd:element name="properties">
      <xsd:complexType>
        <xsd:sequence>
          <xsd:element name="documentManagement">
            <xsd:complexType>
              <xsd:all>
                <xsd:element ref="ns2: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Support/Reference Document" ma:format="Dropdown" ma:internalName="_Status">
      <xsd:simpleType>
        <xsd:restriction base="dms:Choice">
          <xsd:enumeration value="Support/Reference Document"/>
          <xsd:enumeration value="Product Created/Draft/For Coordination"/>
          <xsd:enumeration value="Product Released/For Signature"/>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Status xmlns="http://schemas.microsoft.com/sharepoint/v3/fields">Support/Reference Document</_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F546E9-0806-425D-AB4F-4F0F2AE75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99713A-DEAD-4DF6-AA97-BEFA487AB23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DB36A76B-27AD-407F-BE20-BFE284BB6E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Sch.B Offer Summary</vt:lpstr>
      <vt:lpstr>CLIN 1-GPL disc. price</vt:lpstr>
      <vt:lpstr>CLIN 2-Engineering Services</vt:lpstr>
      <vt:lpstr>CLIN 3-PHS&amp;T</vt:lpstr>
      <vt:lpstr>CLIN 4-Warranty Extensions</vt:lpstr>
      <vt:lpstr>CLIN 5-Tempesting</vt:lpstr>
      <vt:lpstr>currencies list</vt:lpstr>
    </vt:vector>
  </TitlesOfParts>
  <Manager/>
  <Company>NCIA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Bidding Sheets</dc:title>
  <dc:subject/>
  <dc:creator>Bozoudis Michail</dc:creator>
  <cp:keywords/>
  <dc:description/>
  <cp:lastModifiedBy>Benson Eva</cp:lastModifiedBy>
  <dcterms:created xsi:type="dcterms:W3CDTF">2017-07-10T07:03:59Z</dcterms:created>
  <dcterms:modified xsi:type="dcterms:W3CDTF">2022-10-28T07:51:42Z</dcterms:modified>
  <cp:category/>
  <cp:contentStatus>Product Created/Draft/For Coordination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0x0101008D3F46B60E951C468E5314CC5CA33D05</vt:lpwstr>
  </property>
</Properties>
</file>